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SE\SSS\Comps\Sports\Rifle\1819\Postal League\"/>
    </mc:Choice>
  </mc:AlternateContent>
  <bookViews>
    <workbookView xWindow="0" yWindow="0" windowWidth="20490" windowHeight="7620"/>
  </bookViews>
  <sheets>
    <sheet name="Individual" sheetId="1" r:id="rId1"/>
    <sheet name="Division 1" sheetId="2" r:id="rId2"/>
    <sheet name="Division 2" sheetId="3" r:id="rId3"/>
    <sheet name="Division 3" sheetId="4" r:id="rId4"/>
  </sheets>
  <calcPr calcId="162913"/>
</workbook>
</file>

<file path=xl/calcChain.xml><?xml version="1.0" encoding="utf-8"?>
<calcChain xmlns="http://schemas.openxmlformats.org/spreadsheetml/2006/main">
  <c r="F145" i="4" l="1"/>
  <c r="B145" i="4"/>
  <c r="F144" i="4"/>
  <c r="B144" i="4"/>
  <c r="F143" i="4"/>
  <c r="F146" i="4" s="1"/>
  <c r="B143" i="4"/>
  <c r="B146" i="4" s="1"/>
  <c r="F139" i="4"/>
  <c r="B139" i="4"/>
  <c r="F138" i="4"/>
  <c r="B138" i="4"/>
  <c r="F137" i="4"/>
  <c r="F140" i="4" s="1"/>
  <c r="B137" i="4"/>
  <c r="B140" i="4" s="1"/>
  <c r="F131" i="4"/>
  <c r="B131" i="4"/>
  <c r="F130" i="4"/>
  <c r="B130" i="4"/>
  <c r="F129" i="4"/>
  <c r="F132" i="4" s="1"/>
  <c r="B129" i="4"/>
  <c r="B132" i="4" s="1"/>
  <c r="F125" i="4"/>
  <c r="B125" i="4"/>
  <c r="F124" i="4"/>
  <c r="B124" i="4"/>
  <c r="F123" i="4"/>
  <c r="F126" i="4" s="1"/>
  <c r="B123" i="4"/>
  <c r="B126" i="4" s="1"/>
  <c r="F117" i="4"/>
  <c r="B117" i="4"/>
  <c r="F116" i="4"/>
  <c r="B116" i="4"/>
  <c r="F115" i="4"/>
  <c r="F118" i="4" s="1"/>
  <c r="B115" i="4"/>
  <c r="B118" i="4" s="1"/>
  <c r="F111" i="4"/>
  <c r="B111" i="4"/>
  <c r="F110" i="4"/>
  <c r="B110" i="4"/>
  <c r="F109" i="4"/>
  <c r="F112" i="4" s="1"/>
  <c r="B109" i="4"/>
  <c r="B112" i="4" s="1"/>
  <c r="F103" i="4"/>
  <c r="B103" i="4"/>
  <c r="F102" i="4"/>
  <c r="B102" i="4"/>
  <c r="F101" i="4"/>
  <c r="F104" i="4" s="1"/>
  <c r="B101" i="4"/>
  <c r="B104" i="4" s="1"/>
  <c r="F97" i="4"/>
  <c r="B97" i="4"/>
  <c r="F96" i="4"/>
  <c r="B96" i="4"/>
  <c r="F95" i="4"/>
  <c r="F98" i="4" s="1"/>
  <c r="B95" i="4"/>
  <c r="B98" i="4" s="1"/>
  <c r="F89" i="4"/>
  <c r="B89" i="4"/>
  <c r="F88" i="4"/>
  <c r="B88" i="4"/>
  <c r="F87" i="4"/>
  <c r="F90" i="4" s="1"/>
  <c r="B87" i="4"/>
  <c r="B90" i="4" s="1"/>
  <c r="F83" i="4"/>
  <c r="B83" i="4"/>
  <c r="F82" i="4"/>
  <c r="B82" i="4"/>
  <c r="F81" i="4"/>
  <c r="F84" i="4" s="1"/>
  <c r="B81" i="4"/>
  <c r="B84" i="4" s="1"/>
  <c r="F75" i="4"/>
  <c r="B75" i="4"/>
  <c r="F74" i="4"/>
  <c r="B74" i="4"/>
  <c r="F73" i="4"/>
  <c r="F76" i="4" s="1"/>
  <c r="B73" i="4"/>
  <c r="B76" i="4" s="1"/>
  <c r="F69" i="4"/>
  <c r="B69" i="4"/>
  <c r="F68" i="4"/>
  <c r="B68" i="4"/>
  <c r="F67" i="4"/>
  <c r="F70" i="4" s="1"/>
  <c r="B67" i="4"/>
  <c r="B70" i="4" s="1"/>
  <c r="F61" i="4"/>
  <c r="B61" i="4"/>
  <c r="F60" i="4"/>
  <c r="B60" i="4"/>
  <c r="F59" i="4"/>
  <c r="F62" i="4" s="1"/>
  <c r="B59" i="4"/>
  <c r="B62" i="4" s="1"/>
  <c r="F55" i="4"/>
  <c r="B55" i="4"/>
  <c r="F54" i="4"/>
  <c r="B54" i="4"/>
  <c r="F53" i="4"/>
  <c r="F56" i="4" s="1"/>
  <c r="B53" i="4"/>
  <c r="B56" i="4" s="1"/>
  <c r="F47" i="4"/>
  <c r="B47" i="4"/>
  <c r="F46" i="4"/>
  <c r="B46" i="4"/>
  <c r="F45" i="4"/>
  <c r="F48" i="4" s="1"/>
  <c r="B45" i="4"/>
  <c r="B48" i="4" s="1"/>
  <c r="F41" i="4"/>
  <c r="B41" i="4"/>
  <c r="F40" i="4"/>
  <c r="B40" i="4"/>
  <c r="F39" i="4"/>
  <c r="F42" i="4" s="1"/>
  <c r="B39" i="4"/>
  <c r="B42" i="4" s="1"/>
  <c r="F33" i="4"/>
  <c r="B33" i="4"/>
  <c r="F32" i="4"/>
  <c r="B32" i="4"/>
  <c r="F31" i="4"/>
  <c r="F34" i="4" s="1"/>
  <c r="B31" i="4"/>
  <c r="B34" i="4" s="1"/>
  <c r="F27" i="4"/>
  <c r="B27" i="4"/>
  <c r="F26" i="4"/>
  <c r="B26" i="4"/>
  <c r="F25" i="4"/>
  <c r="F28" i="4" s="1"/>
  <c r="B25" i="4"/>
  <c r="B28" i="4" s="1"/>
  <c r="F19" i="4"/>
  <c r="B19" i="4"/>
  <c r="F18" i="4"/>
  <c r="B18" i="4"/>
  <c r="F17" i="4"/>
  <c r="F20" i="4" s="1"/>
  <c r="B17" i="4"/>
  <c r="B20" i="4" s="1"/>
  <c r="F13" i="4"/>
  <c r="B13" i="4"/>
  <c r="F12" i="4"/>
  <c r="B12" i="4"/>
  <c r="F11" i="4"/>
  <c r="F14" i="4" s="1"/>
  <c r="B11" i="4"/>
  <c r="B14" i="4" s="1"/>
  <c r="N6" i="4"/>
  <c r="M6" i="4"/>
  <c r="L6" i="4"/>
  <c r="K6" i="4"/>
  <c r="J6" i="4"/>
  <c r="I6" i="4"/>
  <c r="H6" i="4"/>
  <c r="G6" i="4"/>
  <c r="D6" i="4" s="1"/>
  <c r="F6" i="4"/>
  <c r="E6" i="4"/>
  <c r="N5" i="4"/>
  <c r="M5" i="4"/>
  <c r="L5" i="4"/>
  <c r="K5" i="4"/>
  <c r="J5" i="4"/>
  <c r="I5" i="4"/>
  <c r="H5" i="4"/>
  <c r="G5" i="4"/>
  <c r="F5" i="4"/>
  <c r="D5" i="4" s="1"/>
  <c r="E5" i="4"/>
  <c r="N4" i="4"/>
  <c r="M4" i="4"/>
  <c r="L4" i="4"/>
  <c r="K4" i="4"/>
  <c r="J4" i="4"/>
  <c r="I4" i="4"/>
  <c r="H4" i="4"/>
  <c r="G4" i="4"/>
  <c r="F4" i="4"/>
  <c r="E4" i="4"/>
  <c r="D4" i="4" s="1"/>
  <c r="N3" i="4"/>
  <c r="M3" i="4"/>
  <c r="L3" i="4"/>
  <c r="K3" i="4"/>
  <c r="J3" i="4"/>
  <c r="I3" i="4"/>
  <c r="H3" i="4"/>
  <c r="G3" i="4"/>
  <c r="F3" i="4"/>
  <c r="E3" i="4"/>
  <c r="D3" i="4"/>
  <c r="F145" i="3"/>
  <c r="B145" i="3"/>
  <c r="F144" i="3"/>
  <c r="B144" i="3"/>
  <c r="F143" i="3"/>
  <c r="F146" i="3" s="1"/>
  <c r="B143" i="3"/>
  <c r="B146" i="3" s="1"/>
  <c r="G139" i="3"/>
  <c r="C139" i="3"/>
  <c r="G138" i="3"/>
  <c r="C138" i="3"/>
  <c r="G137" i="3"/>
  <c r="G140" i="3" s="1"/>
  <c r="C137" i="3"/>
  <c r="C140" i="3" s="1"/>
  <c r="F131" i="3"/>
  <c r="B131" i="3"/>
  <c r="F130" i="3"/>
  <c r="B130" i="3"/>
  <c r="F129" i="3"/>
  <c r="F132" i="3" s="1"/>
  <c r="B129" i="3"/>
  <c r="B132" i="3" s="1"/>
  <c r="G125" i="3"/>
  <c r="C125" i="3"/>
  <c r="G124" i="3"/>
  <c r="C124" i="3"/>
  <c r="G123" i="3"/>
  <c r="G126" i="3" s="1"/>
  <c r="C123" i="3"/>
  <c r="C126" i="3" s="1"/>
  <c r="F117" i="3"/>
  <c r="B117" i="3"/>
  <c r="F116" i="3"/>
  <c r="B116" i="3"/>
  <c r="F115" i="3"/>
  <c r="F118" i="3" s="1"/>
  <c r="B115" i="3"/>
  <c r="B118" i="3" s="1"/>
  <c r="G111" i="3"/>
  <c r="C111" i="3"/>
  <c r="G110" i="3"/>
  <c r="C110" i="3"/>
  <c r="G109" i="3"/>
  <c r="G112" i="3" s="1"/>
  <c r="C109" i="3"/>
  <c r="C112" i="3" s="1"/>
  <c r="F103" i="3"/>
  <c r="B103" i="3"/>
  <c r="F102" i="3"/>
  <c r="B102" i="3"/>
  <c r="F101" i="3"/>
  <c r="F104" i="3" s="1"/>
  <c r="B101" i="3"/>
  <c r="B104" i="3" s="1"/>
  <c r="G97" i="3"/>
  <c r="C97" i="3"/>
  <c r="G96" i="3"/>
  <c r="C96" i="3"/>
  <c r="G95" i="3"/>
  <c r="G98" i="3" s="1"/>
  <c r="C95" i="3"/>
  <c r="C98" i="3" s="1"/>
  <c r="F89" i="3"/>
  <c r="B89" i="3"/>
  <c r="F88" i="3"/>
  <c r="B88" i="3"/>
  <c r="F87" i="3"/>
  <c r="F90" i="3" s="1"/>
  <c r="B87" i="3"/>
  <c r="B90" i="3" s="1"/>
  <c r="G83" i="3"/>
  <c r="C83" i="3"/>
  <c r="G82" i="3"/>
  <c r="C82" i="3"/>
  <c r="G81" i="3"/>
  <c r="G84" i="3" s="1"/>
  <c r="C81" i="3"/>
  <c r="C84" i="3" s="1"/>
  <c r="F75" i="3"/>
  <c r="B75" i="3"/>
  <c r="F74" i="3"/>
  <c r="B74" i="3"/>
  <c r="F73" i="3"/>
  <c r="F76" i="3" s="1"/>
  <c r="B73" i="3"/>
  <c r="B76" i="3" s="1"/>
  <c r="G69" i="3"/>
  <c r="C69" i="3"/>
  <c r="G68" i="3"/>
  <c r="C68" i="3"/>
  <c r="G67" i="3"/>
  <c r="G70" i="3" s="1"/>
  <c r="C67" i="3"/>
  <c r="C70" i="3" s="1"/>
  <c r="F61" i="3"/>
  <c r="B61" i="3"/>
  <c r="F60" i="3"/>
  <c r="B60" i="3"/>
  <c r="F59" i="3"/>
  <c r="F62" i="3" s="1"/>
  <c r="B59" i="3"/>
  <c r="B62" i="3" s="1"/>
  <c r="G55" i="3"/>
  <c r="C55" i="3"/>
  <c r="G54" i="3"/>
  <c r="C54" i="3"/>
  <c r="G53" i="3"/>
  <c r="G56" i="3" s="1"/>
  <c r="C53" i="3"/>
  <c r="C56" i="3" s="1"/>
  <c r="F47" i="3"/>
  <c r="B47" i="3"/>
  <c r="F46" i="3"/>
  <c r="B46" i="3"/>
  <c r="F45" i="3"/>
  <c r="F48" i="3" s="1"/>
  <c r="B45" i="3"/>
  <c r="B48" i="3" s="1"/>
  <c r="G41" i="3"/>
  <c r="C41" i="3"/>
  <c r="G40" i="3"/>
  <c r="C40" i="3"/>
  <c r="G39" i="3"/>
  <c r="G42" i="3" s="1"/>
  <c r="C39" i="3"/>
  <c r="C42" i="3" s="1"/>
  <c r="F33" i="3"/>
  <c r="B33" i="3"/>
  <c r="F32" i="3"/>
  <c r="B32" i="3"/>
  <c r="F31" i="3"/>
  <c r="F34" i="3" s="1"/>
  <c r="B31" i="3"/>
  <c r="B34" i="3" s="1"/>
  <c r="G27" i="3"/>
  <c r="C27" i="3"/>
  <c r="G26" i="3"/>
  <c r="C26" i="3"/>
  <c r="G25" i="3"/>
  <c r="G28" i="3" s="1"/>
  <c r="C25" i="3"/>
  <c r="C28" i="3" s="1"/>
  <c r="F19" i="3"/>
  <c r="B19" i="3"/>
  <c r="F18" i="3"/>
  <c r="B18" i="3"/>
  <c r="F17" i="3"/>
  <c r="F20" i="3" s="1"/>
  <c r="B17" i="3"/>
  <c r="B20" i="3" s="1"/>
  <c r="F13" i="3"/>
  <c r="B13" i="3"/>
  <c r="F12" i="3"/>
  <c r="B12" i="3"/>
  <c r="F11" i="3"/>
  <c r="F14" i="3" s="1"/>
  <c r="B11" i="3"/>
  <c r="B14" i="3" s="1"/>
  <c r="N6" i="3"/>
  <c r="M6" i="3"/>
  <c r="L6" i="3"/>
  <c r="K6" i="3"/>
  <c r="J6" i="3"/>
  <c r="I6" i="3"/>
  <c r="H6" i="3"/>
  <c r="G6" i="3"/>
  <c r="D6" i="3" s="1"/>
  <c r="F6" i="3"/>
  <c r="E6" i="3"/>
  <c r="N5" i="3"/>
  <c r="M5" i="3"/>
  <c r="L5" i="3"/>
  <c r="K5" i="3"/>
  <c r="J5" i="3"/>
  <c r="I5" i="3"/>
  <c r="H5" i="3"/>
  <c r="G5" i="3"/>
  <c r="F5" i="3"/>
  <c r="D5" i="3" s="1"/>
  <c r="E5" i="3"/>
  <c r="N4" i="3"/>
  <c r="M4" i="3"/>
  <c r="L4" i="3"/>
  <c r="K4" i="3"/>
  <c r="J4" i="3"/>
  <c r="I4" i="3"/>
  <c r="H4" i="3"/>
  <c r="G4" i="3"/>
  <c r="F4" i="3"/>
  <c r="E4" i="3"/>
  <c r="D4" i="3" s="1"/>
  <c r="N3" i="3"/>
  <c r="M3" i="3"/>
  <c r="L3" i="3"/>
  <c r="K3" i="3"/>
  <c r="J3" i="3"/>
  <c r="I3" i="3"/>
  <c r="H3" i="3"/>
  <c r="G3" i="3"/>
  <c r="F3" i="3"/>
  <c r="E3" i="3"/>
  <c r="D3" i="3"/>
  <c r="J146" i="2"/>
  <c r="F146" i="2"/>
  <c r="B146" i="2"/>
  <c r="J145" i="2"/>
  <c r="F145" i="2"/>
  <c r="B145" i="2"/>
  <c r="J144" i="2"/>
  <c r="J147" i="2" s="1"/>
  <c r="F144" i="2"/>
  <c r="F147" i="2" s="1"/>
  <c r="B144" i="2"/>
  <c r="B147" i="2" s="1"/>
  <c r="G140" i="2"/>
  <c r="B140" i="2"/>
  <c r="G139" i="2"/>
  <c r="B139" i="2"/>
  <c r="G138" i="2"/>
  <c r="G141" i="2" s="1"/>
  <c r="B138" i="2"/>
  <c r="B141" i="2" s="1"/>
  <c r="J132" i="2"/>
  <c r="F132" i="2"/>
  <c r="B132" i="2"/>
  <c r="J131" i="2"/>
  <c r="F131" i="2"/>
  <c r="B131" i="2"/>
  <c r="J130" i="2"/>
  <c r="J133" i="2" s="1"/>
  <c r="F130" i="2"/>
  <c r="F133" i="2" s="1"/>
  <c r="B130" i="2"/>
  <c r="B133" i="2" s="1"/>
  <c r="G126" i="2"/>
  <c r="B126" i="2"/>
  <c r="G125" i="2"/>
  <c r="B125" i="2"/>
  <c r="G124" i="2"/>
  <c r="G127" i="2" s="1"/>
  <c r="B124" i="2"/>
  <c r="B127" i="2" s="1"/>
  <c r="J118" i="2"/>
  <c r="F118" i="2"/>
  <c r="B118" i="2"/>
  <c r="J117" i="2"/>
  <c r="F117" i="2"/>
  <c r="B117" i="2"/>
  <c r="J116" i="2"/>
  <c r="J119" i="2" s="1"/>
  <c r="F116" i="2"/>
  <c r="F119" i="2" s="1"/>
  <c r="B116" i="2"/>
  <c r="B119" i="2" s="1"/>
  <c r="G112" i="2"/>
  <c r="B112" i="2"/>
  <c r="G111" i="2"/>
  <c r="B111" i="2"/>
  <c r="G110" i="2"/>
  <c r="G113" i="2" s="1"/>
  <c r="B110" i="2"/>
  <c r="B113" i="2" s="1"/>
  <c r="J104" i="2"/>
  <c r="F104" i="2"/>
  <c r="B104" i="2"/>
  <c r="J103" i="2"/>
  <c r="F103" i="2"/>
  <c r="B103" i="2"/>
  <c r="J102" i="2"/>
  <c r="J105" i="2" s="1"/>
  <c r="F102" i="2"/>
  <c r="F105" i="2" s="1"/>
  <c r="B102" i="2"/>
  <c r="B105" i="2" s="1"/>
  <c r="G98" i="2"/>
  <c r="B98" i="2"/>
  <c r="G97" i="2"/>
  <c r="B97" i="2"/>
  <c r="G96" i="2"/>
  <c r="G99" i="2" s="1"/>
  <c r="B96" i="2"/>
  <c r="B99" i="2" s="1"/>
  <c r="J90" i="2"/>
  <c r="F90" i="2"/>
  <c r="B90" i="2"/>
  <c r="J89" i="2"/>
  <c r="F89" i="2"/>
  <c r="B89" i="2"/>
  <c r="J88" i="2"/>
  <c r="J91" i="2" s="1"/>
  <c r="F88" i="2"/>
  <c r="F91" i="2" s="1"/>
  <c r="B88" i="2"/>
  <c r="B91" i="2" s="1"/>
  <c r="G84" i="2"/>
  <c r="B84" i="2"/>
  <c r="G83" i="2"/>
  <c r="B83" i="2"/>
  <c r="G82" i="2"/>
  <c r="G85" i="2" s="1"/>
  <c r="B82" i="2"/>
  <c r="B85" i="2" s="1"/>
  <c r="J76" i="2"/>
  <c r="F76" i="2"/>
  <c r="B76" i="2"/>
  <c r="J75" i="2"/>
  <c r="F75" i="2"/>
  <c r="B75" i="2"/>
  <c r="J74" i="2"/>
  <c r="J77" i="2" s="1"/>
  <c r="F74" i="2"/>
  <c r="F77" i="2" s="1"/>
  <c r="B74" i="2"/>
  <c r="B77" i="2" s="1"/>
  <c r="G70" i="2"/>
  <c r="B70" i="2"/>
  <c r="G69" i="2"/>
  <c r="B69" i="2"/>
  <c r="G68" i="2"/>
  <c r="G71" i="2" s="1"/>
  <c r="B68" i="2"/>
  <c r="B71" i="2" s="1"/>
  <c r="J62" i="2"/>
  <c r="F62" i="2"/>
  <c r="B62" i="2"/>
  <c r="J61" i="2"/>
  <c r="F61" i="2"/>
  <c r="B61" i="2"/>
  <c r="J60" i="2"/>
  <c r="J63" i="2" s="1"/>
  <c r="F60" i="2"/>
  <c r="F63" i="2" s="1"/>
  <c r="B60" i="2"/>
  <c r="B63" i="2" s="1"/>
  <c r="G56" i="2"/>
  <c r="B56" i="2"/>
  <c r="G55" i="2"/>
  <c r="B55" i="2"/>
  <c r="G54" i="2"/>
  <c r="G57" i="2" s="1"/>
  <c r="B54" i="2"/>
  <c r="B57" i="2" s="1"/>
  <c r="J48" i="2"/>
  <c r="F48" i="2"/>
  <c r="B48" i="2"/>
  <c r="J47" i="2"/>
  <c r="F47" i="2"/>
  <c r="B47" i="2"/>
  <c r="J46" i="2"/>
  <c r="J49" i="2" s="1"/>
  <c r="F46" i="2"/>
  <c r="F49" i="2" s="1"/>
  <c r="B46" i="2"/>
  <c r="B49" i="2" s="1"/>
  <c r="G42" i="2"/>
  <c r="B42" i="2"/>
  <c r="G41" i="2"/>
  <c r="B41" i="2"/>
  <c r="G40" i="2"/>
  <c r="G43" i="2" s="1"/>
  <c r="B40" i="2"/>
  <c r="B43" i="2" s="1"/>
  <c r="J34" i="2"/>
  <c r="F34" i="2"/>
  <c r="B34" i="2"/>
  <c r="J33" i="2"/>
  <c r="F33" i="2"/>
  <c r="B33" i="2"/>
  <c r="J32" i="2"/>
  <c r="J35" i="2" s="1"/>
  <c r="F32" i="2"/>
  <c r="F35" i="2" s="1"/>
  <c r="B32" i="2"/>
  <c r="B35" i="2" s="1"/>
  <c r="G28" i="2"/>
  <c r="B28" i="2"/>
  <c r="G27" i="2"/>
  <c r="B27" i="2"/>
  <c r="G26" i="2"/>
  <c r="G29" i="2" s="1"/>
  <c r="B26" i="2"/>
  <c r="B29" i="2" s="1"/>
  <c r="J20" i="2"/>
  <c r="F20" i="2"/>
  <c r="B20" i="2"/>
  <c r="J19" i="2"/>
  <c r="F19" i="2"/>
  <c r="B19" i="2"/>
  <c r="J18" i="2"/>
  <c r="J21" i="2" s="1"/>
  <c r="F18" i="2"/>
  <c r="F21" i="2" s="1"/>
  <c r="B18" i="2"/>
  <c r="B21" i="2" s="1"/>
  <c r="F14" i="2"/>
  <c r="B14" i="2"/>
  <c r="F13" i="2"/>
  <c r="B13" i="2"/>
  <c r="F12" i="2"/>
  <c r="F15" i="2" s="1"/>
  <c r="B12" i="2"/>
  <c r="B15" i="2" s="1"/>
  <c r="N7" i="2"/>
  <c r="M7" i="2"/>
  <c r="L7" i="2"/>
  <c r="K7" i="2"/>
  <c r="J7" i="2"/>
  <c r="I7" i="2"/>
  <c r="H7" i="2"/>
  <c r="G7" i="2"/>
  <c r="D7" i="2" s="1"/>
  <c r="F7" i="2"/>
  <c r="E7" i="2"/>
  <c r="N6" i="2"/>
  <c r="M6" i="2"/>
  <c r="L6" i="2"/>
  <c r="K6" i="2"/>
  <c r="J6" i="2"/>
  <c r="I6" i="2"/>
  <c r="H6" i="2"/>
  <c r="G6" i="2"/>
  <c r="F6" i="2"/>
  <c r="D6" i="2" s="1"/>
  <c r="E6" i="2"/>
  <c r="N5" i="2"/>
  <c r="M5" i="2"/>
  <c r="L5" i="2"/>
  <c r="K5" i="2"/>
  <c r="J5" i="2"/>
  <c r="I5" i="2"/>
  <c r="H5" i="2"/>
  <c r="G5" i="2"/>
  <c r="F5" i="2"/>
  <c r="E5" i="2"/>
  <c r="D5" i="2" s="1"/>
  <c r="N4" i="2"/>
  <c r="M4" i="2"/>
  <c r="L4" i="2"/>
  <c r="K4" i="2"/>
  <c r="J4" i="2"/>
  <c r="I4" i="2"/>
  <c r="H4" i="2"/>
  <c r="G4" i="2"/>
  <c r="F4" i="2"/>
  <c r="E4" i="2"/>
  <c r="D4" i="2"/>
  <c r="N3" i="2"/>
  <c r="M3" i="2"/>
  <c r="L3" i="2"/>
  <c r="K3" i="2"/>
  <c r="J3" i="2"/>
  <c r="I3" i="2"/>
  <c r="H3" i="2"/>
  <c r="G3" i="2"/>
  <c r="D3" i="2" s="1"/>
  <c r="F3" i="2"/>
  <c r="E3" i="2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9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<sst xmlns="http://schemas.openxmlformats.org/spreadsheetml/2006/main" count="1130" uniqueCount="117">
  <si>
    <t>League Table</t>
  </si>
  <si>
    <t>Name/Round</t>
  </si>
  <si>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</si>
  <si>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</si>
  <si>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</si>
  <si>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</si>
  <si>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</si>
  <si>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</si>
  <si>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</si>
  <si>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</si>
  <si>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</si>
  <si>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</si>
  <si>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</si>
  <si>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St Andrews B</t>
  </si>
  <si>
    <t xml:space="preserve">University </t>
  </si>
  <si>
    <t>Total Score</t>
  </si>
  <si>
    <t>Round 1 Score</t>
  </si>
  <si>
    <t>Round 1 Points</t>
  </si>
  <si>
    <t>Round 2 Score</t>
  </si>
  <si>
    <t>Round 2 Points</t>
  </si>
  <si>
    <t>Edinburgh A</t>
  </si>
  <si>
    <t>Round 3 Score</t>
  </si>
  <si>
    <t>Round 3 Points</t>
  </si>
  <si>
    <t>Round 4 Score</t>
  </si>
  <si>
    <t>Round 4 Points</t>
  </si>
  <si>
    <t>Round 5 Score</t>
  </si>
  <si>
    <t>Round 5 Points</t>
  </si>
  <si>
    <t>Round 6 Score</t>
  </si>
  <si>
    <t>Round 6 Points</t>
  </si>
  <si>
    <t>Round 7 Score</t>
  </si>
  <si>
    <t>Round 7 Points</t>
  </si>
  <si>
    <t>Round 8 Score</t>
  </si>
  <si>
    <t>Round 8 Points</t>
  </si>
  <si>
    <t>Round 9 Score</t>
  </si>
  <si>
    <t>Round 9 Points</t>
  </si>
  <si>
    <t>Round 10 Score</t>
  </si>
  <si>
    <t>Round 10 Points</t>
  </si>
  <si>
    <t>Rhys Olley</t>
  </si>
  <si>
    <t>Edinburgh</t>
  </si>
  <si>
    <t>Tom Diggle</t>
  </si>
  <si>
    <t>Holly Rees-Lay</t>
  </si>
  <si>
    <t>RGU A</t>
  </si>
  <si>
    <t>Lara Muttiah</t>
  </si>
  <si>
    <t>Rob Sircus</t>
  </si>
  <si>
    <t>Edinburgh D</t>
  </si>
  <si>
    <t>Sarah McDonald</t>
  </si>
  <si>
    <t>Ritwik Sarkar</t>
  </si>
  <si>
    <t>Kathryn Zhang</t>
  </si>
  <si>
    <t>St Andrews A</t>
  </si>
  <si>
    <t>Chris Oates</t>
  </si>
  <si>
    <t>Darwin Douglas</t>
  </si>
  <si>
    <t>Aberdeen A</t>
  </si>
  <si>
    <t>Stewart Mason</t>
  </si>
  <si>
    <t>Edinburgh B</t>
  </si>
  <si>
    <t>Megan Kenyon</t>
  </si>
  <si>
    <t>Amanda Puchalla</t>
  </si>
  <si>
    <t>Chris Caldas</t>
  </si>
  <si>
    <t>St Andrews C</t>
  </si>
  <si>
    <t>Callum Quinn</t>
  </si>
  <si>
    <t>Lewis Smith</t>
  </si>
  <si>
    <t>Napier</t>
  </si>
  <si>
    <t>Edinburgh C</t>
  </si>
  <si>
    <t>Robin Shand</t>
  </si>
  <si>
    <t>RGU</t>
  </si>
  <si>
    <t>Score</t>
  </si>
  <si>
    <t>David McAuley</t>
  </si>
  <si>
    <t>Points</t>
  </si>
  <si>
    <t>Claire Gregory</t>
  </si>
  <si>
    <t>Rob Cornish</t>
  </si>
  <si>
    <t>David Thompson</t>
  </si>
  <si>
    <t>Chris Gunn</t>
  </si>
  <si>
    <t>Stephen Buchan</t>
  </si>
  <si>
    <t>Lynne Davidson</t>
  </si>
  <si>
    <t>Ewan Scougall</t>
  </si>
  <si>
    <t>Andrew Davies</t>
  </si>
  <si>
    <t>Team Score</t>
  </si>
  <si>
    <t>Jamie Buller</t>
  </si>
  <si>
    <t>DNS</t>
  </si>
  <si>
    <t>Kyle Hewitt</t>
  </si>
  <si>
    <t>Josh McKee</t>
  </si>
  <si>
    <t>Mercedes Broad</t>
  </si>
  <si>
    <t>Lada Lotowa</t>
  </si>
  <si>
    <t>Megan Auld</t>
  </si>
  <si>
    <t>Charlotte Silverman</t>
  </si>
  <si>
    <t>Aberdeen</t>
  </si>
  <si>
    <t>Matthew Munt</t>
  </si>
  <si>
    <t>Lachlan Merrill</t>
  </si>
  <si>
    <t>Tom Golding</t>
  </si>
  <si>
    <t>Ignas Visockis</t>
  </si>
  <si>
    <t>Angus Jope</t>
  </si>
  <si>
    <t>Morag Beaton</t>
  </si>
  <si>
    <t>Henry Waterson</t>
  </si>
  <si>
    <t>Filippo Kirpolani</t>
  </si>
  <si>
    <t>Pauline Anderson</t>
  </si>
  <si>
    <t>Mhairi Bruce</t>
  </si>
  <si>
    <t>EXT</t>
  </si>
  <si>
    <t>Andrew Easton</t>
  </si>
  <si>
    <t>Alina Kvaratskhelia</t>
  </si>
  <si>
    <t>Jack Green</t>
  </si>
  <si>
    <t xml:space="preserve">St Andrews </t>
  </si>
  <si>
    <t>Sarah Gould</t>
  </si>
  <si>
    <t>Points System</t>
  </si>
  <si>
    <t>22= winner</t>
  </si>
  <si>
    <t>8=sixth place</t>
  </si>
  <si>
    <t>18= second place</t>
  </si>
  <si>
    <t>6= seventh place</t>
  </si>
  <si>
    <t>15= third place</t>
  </si>
  <si>
    <t>4= eight place</t>
  </si>
  <si>
    <t>12=Fourth Place</t>
  </si>
  <si>
    <t>2=Ninth Place</t>
  </si>
  <si>
    <t>10= Fifth place</t>
  </si>
  <si>
    <t>1= tenth place</t>
  </si>
  <si>
    <t>Edinburgh E</t>
  </si>
  <si>
    <t>RGU B</t>
  </si>
  <si>
    <t>Aberdeen B</t>
  </si>
  <si>
    <t>Aberdeen C</t>
  </si>
  <si>
    <t xml:space="preserve"> 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</si>
</sst>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color rgb="FF000000"/>
      <name val="Arial"/>
    </font>
    <font>
      <sz val="11"/>
      <color rgb="FF000000"/>
      <name val="Inconsolata"/>
    </font>
    <font>
      <sz val="10"/>
      <name val="Arial"/>
    </font>
    <font>
      <b/>
      <i/>
      <sz val="1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9C9C9"/>
      </left>
      <right style="thin">
        <color rgb="FFC9C9C9"/>
      </right>
      <top style="thin">
        <color rgb="FFC9C9C9"/>
      </top>
      <bottom/>
      <diagonal/>
    </border>
    <border>
      <left style="thin">
        <color rgb="FFC9C9C9"/>
      </left>
      <right style="thin">
        <color rgb="FFC9C9C9"/>
      </right>
      <top/>
      <bottom style="thin">
        <color rgb="FFC9C9C9"/>
      </bottom>
      <diagonal/>
    </border>
    <border>
      <left style="thin">
        <color rgb="FFC9C9C9"/>
      </left>
      <right style="thin">
        <color rgb="FFC9C9C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4" fillId="0" borderId="2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2" xfId="0" applyFon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3" fillId="0" borderId="2" xfId="0" applyFont="1" applyBorder="1" applyAlignment="1"/>
    <xf numFmtId="0" fontId="5" fillId="0" borderId="0" xfId="0" applyFont="1" applyAlignme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3" xfId="0" applyFont="1" applyBorder="1" applyAlignment="1">
      <alignment horizontal="right"/>
    </xf>
    <xf numFmtId="0" fontId="4" fillId="0" borderId="5" xfId="0" applyFont="1" applyBorder="1" applyAlignment="1"/>
    <xf numFmtId="0" fontId="3" fillId="0" borderId="6" xfId="0" applyFont="1" applyBorder="1" applyAlignment="1">
      <alignment horizontal="right"/>
    </xf>
    <xf numFmtId="0" fontId="3" fillId="0" borderId="0" xfId="0" applyFont="1" applyAlignment="1"/>
    <xf numFmtId="0" fontId="3" fillId="0" borderId="7" xfId="0" applyFont="1" applyBorder="1" applyAlignment="1"/>
    <xf numFmtId="0" fontId="7" fillId="0" borderId="0" xfId="0" applyFont="1" applyAlignment="1"/>
    <xf numFmtId="0" fontId="6" fillId="2" borderId="0" xfId="0" applyFont="1" applyFill="1"/>
    <xf numFmtId="0" fontId="3" fillId="0" borderId="6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6" fillId="2" borderId="0" xfId="0" applyFont="1" applyFill="1"/>
    <xf numFmtId="0" fontId="4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10" xfId="0" applyFont="1" applyBorder="1" applyAlignment="1"/>
    <xf numFmtId="0" fontId="7" fillId="0" borderId="9" xfId="0" applyFont="1" applyBorder="1"/>
    <xf numFmtId="0" fontId="7" fillId="0" borderId="10" xfId="0" applyFont="1" applyBorder="1"/>
    <xf numFmtId="0" fontId="11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74"/>
  <sheetViews>
    <sheetView tabSelected="1" workbookViewId="0"/>
  </sheetViews>
  <sheetFormatPr defaultColWidth="14.42578125" defaultRowHeight="15.75" customHeight="1"/>
  <cols>
    <col min="1" max="2" width="17.5703125" customWidth="1"/>
    <col min="3" max="3" width="5.42578125" customWidth="1"/>
    <col min="6" max="6" width="5.28515625" customWidth="1"/>
    <col min="9" max="9" width="5.140625" customWidth="1"/>
    <col min="12" max="12" width="5.42578125" customWidth="1"/>
    <col min="15" max="15" width="5" customWidth="1"/>
    <col min="18" max="18" width="4.7109375" customWidth="1"/>
    <col min="21" max="21" width="4.85546875" customWidth="1"/>
    <col min="24" max="24" width="5" customWidth="1"/>
    <col min="27" max="27" width="5" customWidth="1"/>
    <col min="28" max="28" width="15" customWidth="1"/>
    <col min="30" max="30" width="4.42578125" customWidth="1"/>
    <col min="31" max="32" width="14.28515625" customWidth="1"/>
    <col min="33" max="33" width="4.42578125" customWidth="1"/>
    <col min="34" max="34" width="14.28515625" customWidth="1"/>
    <col min="35" max="35" width="15.5703125" customWidth="1"/>
  </cols>
  <sheetData>
    <row r="1" spans="1:35" ht="15.75" customHeight="1">
      <c r="A1" s="2" t="s">
        <v>1</v>
      </c>
      <c r="B1" s="2" t="s">
        <v>14</v>
      </c>
      <c r="D1" s="2" t="s">
        <v>2</v>
      </c>
      <c r="E1" s="2" t="s">
        <v>15</v>
      </c>
      <c r="G1" s="2" t="s">
        <v>16</v>
      </c>
      <c r="H1" s="2" t="s">
        <v>17</v>
      </c>
      <c r="J1" s="2" t="s">
        <v>18</v>
      </c>
      <c r="K1" s="2" t="s">
        <v>19</v>
      </c>
      <c r="L1" s="6"/>
      <c r="M1" s="2" t="s">
        <v>21</v>
      </c>
      <c r="N1" s="2" t="s">
        <v>22</v>
      </c>
      <c r="O1" s="6"/>
      <c r="P1" s="2" t="s">
        <v>23</v>
      </c>
      <c r="Q1" s="2" t="s">
        <v>24</v>
      </c>
      <c r="R1" s="6"/>
      <c r="S1" s="2" t="s">
        <v>25</v>
      </c>
      <c r="T1" s="2" t="s">
        <v>26</v>
      </c>
      <c r="U1" s="6"/>
      <c r="V1" s="2" t="s">
        <v>27</v>
      </c>
      <c r="W1" s="2" t="s">
        <v>28</v>
      </c>
      <c r="X1" s="6"/>
      <c r="Y1" s="2" t="s">
        <v>29</v>
      </c>
      <c r="Z1" s="2" t="s">
        <v>30</v>
      </c>
      <c r="AA1" s="6"/>
      <c r="AB1" s="2" t="s">
        <v>31</v>
      </c>
      <c r="AC1" s="2" t="s">
        <v>32</v>
      </c>
      <c r="AD1" s="6"/>
      <c r="AE1" s="2" t="s">
        <v>33</v>
      </c>
      <c r="AF1" s="2" t="s">
        <v>34</v>
      </c>
      <c r="AG1" s="2"/>
      <c r="AH1" s="2" t="s">
        <v>35</v>
      </c>
      <c r="AI1" s="2" t="s">
        <v>36</v>
      </c>
    </row>
    <row r="2" spans="1:35" ht="15.75" customHeight="1">
      <c r="A2" s="2"/>
      <c r="B2" s="2"/>
      <c r="D2" s="2"/>
      <c r="E2" s="2"/>
      <c r="G2" s="2"/>
      <c r="H2" s="2"/>
      <c r="J2" s="2"/>
      <c r="K2" s="2"/>
      <c r="L2" s="6"/>
      <c r="M2" s="2"/>
      <c r="N2" s="2"/>
      <c r="O2" s="6"/>
      <c r="P2" s="2"/>
      <c r="Q2" s="2"/>
      <c r="R2" s="6"/>
      <c r="S2" s="2"/>
      <c r="T2" s="2"/>
      <c r="U2" s="6"/>
      <c r="V2" s="2"/>
      <c r="W2" s="2"/>
      <c r="X2" s="6"/>
      <c r="Y2" s="2"/>
      <c r="Z2" s="2"/>
      <c r="AA2" s="6"/>
      <c r="AB2" s="2"/>
      <c r="AC2" s="2"/>
      <c r="AD2" s="6"/>
      <c r="AE2" s="2"/>
      <c r="AF2" s="2"/>
      <c r="AG2" s="2"/>
      <c r="AH2" s="2"/>
      <c r="AI2" s="2"/>
    </row>
    <row r="3" spans="1:35" ht="15.75" customHeight="1">
      <c r="A3" s="8" t="s">
        <v>37</v>
      </c>
      <c r="B3" s="9" t="s">
        <v>38</v>
      </c>
      <c r="C3" s="10"/>
      <c r="D3">
        <f t="shared" ref="D3:D17" si="0">SUM(H3,K3,N3,Q3,T3,W3,Z3,AC3,AF3,AI3)</f>
        <v>91</v>
      </c>
      <c r="E3" s="12">
        <v>969</v>
      </c>
      <c r="F3" s="10"/>
      <c r="G3" s="14">
        <v>97</v>
      </c>
      <c r="H3" s="14">
        <v>18</v>
      </c>
      <c r="I3" s="10"/>
      <c r="J3" s="14">
        <v>95</v>
      </c>
      <c r="K3" s="14">
        <v>8</v>
      </c>
      <c r="L3" s="10"/>
      <c r="M3" s="14">
        <v>97</v>
      </c>
      <c r="N3" s="16">
        <v>15</v>
      </c>
      <c r="O3" s="10"/>
      <c r="P3" s="14">
        <v>99</v>
      </c>
      <c r="Q3" s="16">
        <v>22</v>
      </c>
      <c r="R3" s="10"/>
      <c r="S3" s="14">
        <v>97</v>
      </c>
      <c r="T3" s="16">
        <v>18</v>
      </c>
      <c r="U3" s="10"/>
      <c r="V3" s="14">
        <v>95</v>
      </c>
      <c r="W3" s="16">
        <v>10</v>
      </c>
      <c r="X3" s="10"/>
      <c r="Y3" s="14">
        <v>97</v>
      </c>
      <c r="Z3" s="18"/>
      <c r="AA3" s="10"/>
      <c r="AB3" s="14">
        <v>97</v>
      </c>
      <c r="AC3" s="18"/>
      <c r="AD3" s="10"/>
      <c r="AE3" s="14">
        <v>98</v>
      </c>
      <c r="AF3" s="18"/>
      <c r="AG3" s="18"/>
      <c r="AH3" s="14">
        <v>97</v>
      </c>
      <c r="AI3" s="18"/>
    </row>
    <row r="4" spans="1:35" ht="15.75" customHeight="1">
      <c r="A4" s="8" t="s">
        <v>39</v>
      </c>
      <c r="B4" s="9" t="s">
        <v>38</v>
      </c>
      <c r="C4" s="10"/>
      <c r="D4">
        <f t="shared" si="0"/>
        <v>112</v>
      </c>
      <c r="E4" s="12">
        <v>980</v>
      </c>
      <c r="F4" s="10"/>
      <c r="G4" s="14">
        <v>97</v>
      </c>
      <c r="H4" s="14">
        <v>18</v>
      </c>
      <c r="I4" s="10"/>
      <c r="J4" s="14">
        <v>99</v>
      </c>
      <c r="K4" s="14">
        <v>18</v>
      </c>
      <c r="L4" s="10"/>
      <c r="M4" s="14">
        <v>99</v>
      </c>
      <c r="N4" s="16">
        <v>22</v>
      </c>
      <c r="O4" s="10"/>
      <c r="P4" s="14">
        <v>97</v>
      </c>
      <c r="Q4" s="16">
        <v>18</v>
      </c>
      <c r="R4" s="10"/>
      <c r="S4" s="14">
        <v>97</v>
      </c>
      <c r="T4" s="16">
        <v>18</v>
      </c>
      <c r="U4" s="10"/>
      <c r="V4" s="14">
        <v>98</v>
      </c>
      <c r="W4" s="16">
        <v>18</v>
      </c>
      <c r="X4" s="10"/>
      <c r="Y4" s="14">
        <v>97</v>
      </c>
      <c r="Z4" s="18"/>
      <c r="AA4" s="10"/>
      <c r="AB4" s="14">
        <v>98</v>
      </c>
      <c r="AC4" s="18"/>
      <c r="AD4" s="10"/>
      <c r="AE4" s="14">
        <v>100</v>
      </c>
      <c r="AF4" s="18"/>
      <c r="AG4" s="18"/>
      <c r="AH4" s="14">
        <v>98</v>
      </c>
      <c r="AI4" s="18"/>
    </row>
    <row r="5" spans="1:35" ht="15.75" customHeight="1">
      <c r="A5" s="8" t="s">
        <v>40</v>
      </c>
      <c r="B5" s="9" t="s">
        <v>38</v>
      </c>
      <c r="C5" s="10"/>
      <c r="D5">
        <f t="shared" si="0"/>
        <v>94</v>
      </c>
      <c r="E5" s="12">
        <v>486</v>
      </c>
      <c r="F5" s="10"/>
      <c r="G5" s="14">
        <v>98</v>
      </c>
      <c r="H5" s="14">
        <v>22</v>
      </c>
      <c r="I5" s="10"/>
      <c r="J5" s="14">
        <v>97</v>
      </c>
      <c r="K5" s="14">
        <v>12</v>
      </c>
      <c r="L5" s="10"/>
      <c r="M5" s="14">
        <v>97</v>
      </c>
      <c r="N5" s="16">
        <v>15</v>
      </c>
      <c r="O5" s="10"/>
      <c r="P5" s="14">
        <v>97</v>
      </c>
      <c r="Q5" s="16">
        <v>18</v>
      </c>
      <c r="R5" s="10"/>
      <c r="S5" s="16">
        <v>95</v>
      </c>
      <c r="T5" s="16">
        <v>12</v>
      </c>
      <c r="U5" s="10"/>
      <c r="V5" s="14">
        <v>97</v>
      </c>
      <c r="W5" s="16">
        <v>15</v>
      </c>
      <c r="X5" s="10"/>
      <c r="Y5" s="18"/>
      <c r="Z5" s="18"/>
      <c r="AA5" s="10"/>
      <c r="AB5" s="18"/>
      <c r="AC5" s="18"/>
      <c r="AD5" s="10"/>
      <c r="AE5" s="18"/>
      <c r="AF5" s="18"/>
      <c r="AG5" s="18"/>
      <c r="AH5" s="18"/>
      <c r="AI5" s="18"/>
    </row>
    <row r="6" spans="1:35" ht="15.75" customHeight="1">
      <c r="A6" s="8" t="s">
        <v>42</v>
      </c>
      <c r="B6" s="9" t="s">
        <v>38</v>
      </c>
      <c r="C6" s="10"/>
      <c r="D6">
        <f t="shared" si="0"/>
        <v>55</v>
      </c>
      <c r="E6" s="12">
        <v>564</v>
      </c>
      <c r="F6" s="10"/>
      <c r="G6" s="14">
        <v>93</v>
      </c>
      <c r="H6" s="14">
        <v>8</v>
      </c>
      <c r="I6" s="10"/>
      <c r="J6" s="14">
        <v>94</v>
      </c>
      <c r="K6" s="14">
        <v>6</v>
      </c>
      <c r="L6" s="10"/>
      <c r="M6" s="14">
        <v>92</v>
      </c>
      <c r="N6" s="16">
        <v>4</v>
      </c>
      <c r="O6" s="10"/>
      <c r="P6" s="14">
        <v>96</v>
      </c>
      <c r="Q6" s="16">
        <v>15</v>
      </c>
      <c r="R6" s="10"/>
      <c r="S6" s="14">
        <v>95</v>
      </c>
      <c r="T6" s="16">
        <v>12</v>
      </c>
      <c r="U6" s="10"/>
      <c r="V6" s="14">
        <v>94</v>
      </c>
      <c r="W6" s="16">
        <v>10</v>
      </c>
      <c r="X6" s="10"/>
      <c r="Y6" s="18"/>
      <c r="Z6" s="18"/>
      <c r="AA6" s="10"/>
      <c r="AB6" s="18"/>
      <c r="AC6" s="18"/>
      <c r="AD6" s="10"/>
      <c r="AE6" s="18"/>
      <c r="AF6" s="18"/>
      <c r="AG6" s="18"/>
      <c r="AH6" s="18"/>
      <c r="AI6" s="18"/>
    </row>
    <row r="7" spans="1:35" ht="15.75" customHeight="1">
      <c r="A7" s="8" t="s">
        <v>43</v>
      </c>
      <c r="B7" s="9" t="s">
        <v>38</v>
      </c>
      <c r="C7" s="10"/>
      <c r="D7">
        <f t="shared" si="0"/>
        <v>59</v>
      </c>
      <c r="E7" s="12">
        <v>753</v>
      </c>
      <c r="F7" s="10"/>
      <c r="G7" s="14">
        <v>95</v>
      </c>
      <c r="H7" s="14">
        <v>12</v>
      </c>
      <c r="I7" s="10"/>
      <c r="J7" s="14">
        <v>98</v>
      </c>
      <c r="K7" s="14">
        <v>15</v>
      </c>
      <c r="L7" s="10"/>
      <c r="M7" s="14">
        <v>91</v>
      </c>
      <c r="N7" s="16">
        <v>2</v>
      </c>
      <c r="O7" s="10"/>
      <c r="P7" s="14">
        <v>93</v>
      </c>
      <c r="Q7" s="16">
        <v>8</v>
      </c>
      <c r="R7" s="10"/>
      <c r="S7" s="14">
        <v>94</v>
      </c>
      <c r="T7" s="16">
        <v>10</v>
      </c>
      <c r="U7" s="10"/>
      <c r="V7" s="14">
        <v>96</v>
      </c>
      <c r="W7" s="16">
        <v>12</v>
      </c>
      <c r="X7" s="10"/>
      <c r="Y7" s="14">
        <v>93</v>
      </c>
      <c r="Z7" s="18"/>
      <c r="AA7" s="10"/>
      <c r="AB7" s="14">
        <v>93</v>
      </c>
      <c r="AC7" s="18"/>
      <c r="AD7" s="10"/>
      <c r="AE7" s="18"/>
      <c r="AF7" s="18"/>
      <c r="AG7" s="18"/>
      <c r="AH7" s="18"/>
      <c r="AI7" s="18"/>
    </row>
    <row r="8" spans="1:35" ht="15.75" customHeight="1">
      <c r="A8" s="8" t="s">
        <v>45</v>
      </c>
      <c r="B8" s="9" t="s">
        <v>38</v>
      </c>
      <c r="C8" s="10"/>
      <c r="D8">
        <f t="shared" si="0"/>
        <v>52</v>
      </c>
      <c r="E8" s="12">
        <v>376</v>
      </c>
      <c r="F8" s="10"/>
      <c r="G8" s="14">
        <v>95</v>
      </c>
      <c r="H8" s="14">
        <v>12</v>
      </c>
      <c r="I8" s="10"/>
      <c r="J8" s="14">
        <v>97</v>
      </c>
      <c r="K8" s="14">
        <v>12</v>
      </c>
      <c r="L8" s="10"/>
      <c r="M8" s="14">
        <v>94</v>
      </c>
      <c r="N8" s="16">
        <v>8</v>
      </c>
      <c r="O8" s="10"/>
      <c r="P8" s="14">
        <v>90</v>
      </c>
      <c r="Q8" s="16">
        <v>2</v>
      </c>
      <c r="R8" s="10"/>
      <c r="S8" s="9">
        <v>93</v>
      </c>
      <c r="T8" s="16">
        <v>8</v>
      </c>
      <c r="U8" s="10"/>
      <c r="V8" s="9">
        <v>94</v>
      </c>
      <c r="W8" s="16">
        <v>10</v>
      </c>
      <c r="X8" s="10"/>
      <c r="Y8" s="18"/>
      <c r="Z8" s="18"/>
      <c r="AA8" s="10"/>
      <c r="AB8" s="18"/>
      <c r="AC8" s="18"/>
      <c r="AD8" s="10"/>
      <c r="AE8" s="18"/>
      <c r="AF8" s="18"/>
      <c r="AG8" s="18"/>
      <c r="AH8" s="18"/>
      <c r="AI8" s="18"/>
    </row>
    <row r="9" spans="1:35" ht="15.75" customHeight="1">
      <c r="A9" s="8" t="s">
        <v>46</v>
      </c>
      <c r="B9" s="9" t="s">
        <v>38</v>
      </c>
      <c r="C9" s="10"/>
      <c r="D9">
        <f t="shared" si="0"/>
        <v>84</v>
      </c>
      <c r="E9" s="12">
        <v>963</v>
      </c>
      <c r="F9" s="10"/>
      <c r="G9" s="14">
        <v>97</v>
      </c>
      <c r="H9" s="14">
        <v>18</v>
      </c>
      <c r="I9" s="10"/>
      <c r="J9" s="14">
        <v>94</v>
      </c>
      <c r="K9" s="14">
        <v>6</v>
      </c>
      <c r="L9" s="10"/>
      <c r="M9" s="14">
        <v>96</v>
      </c>
      <c r="N9" s="16">
        <v>12</v>
      </c>
      <c r="O9" s="10"/>
      <c r="P9" s="14">
        <v>96</v>
      </c>
      <c r="Q9" s="16">
        <v>15</v>
      </c>
      <c r="R9" s="10"/>
      <c r="S9" s="14">
        <v>97</v>
      </c>
      <c r="T9" s="16">
        <v>18</v>
      </c>
      <c r="U9" s="10"/>
      <c r="V9" s="14">
        <v>97</v>
      </c>
      <c r="W9" s="16">
        <v>15</v>
      </c>
      <c r="X9" s="10"/>
      <c r="Y9" s="14">
        <v>98</v>
      </c>
      <c r="Z9" s="18"/>
      <c r="AA9" s="10"/>
      <c r="AB9" s="14">
        <v>97</v>
      </c>
      <c r="AC9" s="18"/>
      <c r="AD9" s="10"/>
      <c r="AE9" s="14">
        <v>93</v>
      </c>
      <c r="AF9" s="18"/>
      <c r="AG9" s="18"/>
      <c r="AH9" s="14">
        <v>98</v>
      </c>
      <c r="AI9" s="18"/>
    </row>
    <row r="10" spans="1:35" ht="15.75" customHeight="1">
      <c r="A10" s="8" t="s">
        <v>47</v>
      </c>
      <c r="B10" s="9" t="s">
        <v>38</v>
      </c>
      <c r="C10" s="10"/>
      <c r="D10">
        <f t="shared" si="0"/>
        <v>64</v>
      </c>
      <c r="E10" s="12">
        <v>568</v>
      </c>
      <c r="F10" s="10"/>
      <c r="G10" s="14">
        <v>95</v>
      </c>
      <c r="H10" s="14">
        <v>12</v>
      </c>
      <c r="I10" s="10"/>
      <c r="J10" s="14">
        <v>95</v>
      </c>
      <c r="K10" s="14">
        <v>8</v>
      </c>
      <c r="L10" s="10"/>
      <c r="M10" s="14">
        <v>95</v>
      </c>
      <c r="N10" s="16">
        <v>10</v>
      </c>
      <c r="O10" s="10"/>
      <c r="P10" s="14">
        <v>97</v>
      </c>
      <c r="Q10" s="16">
        <v>18</v>
      </c>
      <c r="R10" s="10"/>
      <c r="S10" s="14">
        <v>95</v>
      </c>
      <c r="T10" s="16">
        <v>12</v>
      </c>
      <c r="U10" s="10"/>
      <c r="V10" s="14">
        <v>91</v>
      </c>
      <c r="W10" s="16">
        <v>4</v>
      </c>
      <c r="X10" s="10"/>
      <c r="Y10" s="18"/>
      <c r="Z10" s="18"/>
      <c r="AA10" s="10"/>
      <c r="AB10" s="18"/>
      <c r="AC10" s="18"/>
      <c r="AD10" s="10"/>
      <c r="AE10" s="18"/>
      <c r="AF10" s="18"/>
      <c r="AG10" s="18"/>
      <c r="AH10" s="18"/>
      <c r="AI10" s="18"/>
    </row>
    <row r="11" spans="1:35" ht="15.75" customHeight="1">
      <c r="A11" s="8" t="s">
        <v>49</v>
      </c>
      <c r="B11" s="9" t="s">
        <v>38</v>
      </c>
      <c r="C11" s="10"/>
      <c r="D11">
        <f t="shared" si="0"/>
        <v>52</v>
      </c>
      <c r="E11" s="12">
        <v>563</v>
      </c>
      <c r="F11" s="10"/>
      <c r="G11" s="14">
        <v>92</v>
      </c>
      <c r="H11" s="14">
        <v>6</v>
      </c>
      <c r="I11" s="10"/>
      <c r="J11" s="14">
        <v>93</v>
      </c>
      <c r="K11" s="14">
        <v>4</v>
      </c>
      <c r="L11" s="10"/>
      <c r="M11" s="14">
        <v>91</v>
      </c>
      <c r="N11" s="16">
        <v>2</v>
      </c>
      <c r="O11" s="10"/>
      <c r="P11" s="14">
        <v>94</v>
      </c>
      <c r="Q11" s="16">
        <v>10</v>
      </c>
      <c r="R11" s="10"/>
      <c r="S11" s="14">
        <v>95</v>
      </c>
      <c r="T11" s="16">
        <v>12</v>
      </c>
      <c r="U11" s="10"/>
      <c r="V11" s="14">
        <v>98</v>
      </c>
      <c r="W11" s="16">
        <v>18</v>
      </c>
      <c r="X11" s="10"/>
      <c r="Y11" s="18"/>
      <c r="Z11" s="18"/>
      <c r="AA11" s="10"/>
      <c r="AB11" s="18"/>
      <c r="AC11" s="18"/>
      <c r="AD11" s="10"/>
      <c r="AE11" s="18"/>
      <c r="AF11" s="18"/>
      <c r="AG11" s="18"/>
      <c r="AH11" s="18"/>
      <c r="AI11" s="18"/>
    </row>
    <row r="12" spans="1:35" ht="15.75" customHeight="1">
      <c r="A12" s="8" t="s">
        <v>50</v>
      </c>
      <c r="B12" s="9" t="s">
        <v>38</v>
      </c>
      <c r="C12" s="10"/>
      <c r="D12">
        <f t="shared" si="0"/>
        <v>77</v>
      </c>
      <c r="E12" s="12">
        <v>573</v>
      </c>
      <c r="F12" s="10"/>
      <c r="G12" s="14">
        <v>98</v>
      </c>
      <c r="H12" s="14">
        <v>22</v>
      </c>
      <c r="I12" s="10"/>
      <c r="J12" s="14">
        <v>95</v>
      </c>
      <c r="K12" s="14">
        <v>8</v>
      </c>
      <c r="L12" s="10"/>
      <c r="M12" s="14">
        <v>95</v>
      </c>
      <c r="N12" s="16">
        <v>10</v>
      </c>
      <c r="O12" s="10"/>
      <c r="P12" s="14">
        <v>95</v>
      </c>
      <c r="Q12" s="16">
        <v>12</v>
      </c>
      <c r="R12" s="10"/>
      <c r="S12" s="14">
        <v>96</v>
      </c>
      <c r="T12" s="16">
        <v>15</v>
      </c>
      <c r="U12" s="10"/>
      <c r="V12" s="14">
        <v>94</v>
      </c>
      <c r="W12" s="16">
        <v>10</v>
      </c>
      <c r="X12" s="10"/>
      <c r="Y12" s="18"/>
      <c r="Z12" s="18"/>
      <c r="AA12" s="10"/>
      <c r="AB12" s="18"/>
      <c r="AC12" s="18"/>
      <c r="AD12" s="10"/>
      <c r="AE12" s="18"/>
      <c r="AF12" s="18"/>
      <c r="AG12" s="18"/>
      <c r="AH12" s="18"/>
      <c r="AI12" s="18"/>
    </row>
    <row r="13" spans="1:35" ht="15.75" customHeight="1">
      <c r="A13" s="8" t="s">
        <v>52</v>
      </c>
      <c r="B13" s="9" t="s">
        <v>38</v>
      </c>
      <c r="C13" s="10"/>
      <c r="D13">
        <f t="shared" si="0"/>
        <v>42</v>
      </c>
      <c r="E13" s="12">
        <v>558</v>
      </c>
      <c r="F13" s="10"/>
      <c r="G13" s="14">
        <v>91</v>
      </c>
      <c r="H13" s="14">
        <v>4</v>
      </c>
      <c r="I13" s="10"/>
      <c r="J13" s="14">
        <v>94</v>
      </c>
      <c r="K13" s="14">
        <v>6</v>
      </c>
      <c r="L13" s="10"/>
      <c r="M13" s="14">
        <v>93</v>
      </c>
      <c r="N13" s="16">
        <v>6</v>
      </c>
      <c r="O13" s="10"/>
      <c r="P13" s="14">
        <v>93</v>
      </c>
      <c r="Q13" s="16">
        <v>8</v>
      </c>
      <c r="R13" s="10"/>
      <c r="S13" s="14">
        <v>93</v>
      </c>
      <c r="T13" s="16">
        <v>8</v>
      </c>
      <c r="U13" s="10"/>
      <c r="V13" s="14">
        <v>94</v>
      </c>
      <c r="W13" s="16">
        <v>10</v>
      </c>
      <c r="X13" s="10"/>
      <c r="Y13" s="18"/>
      <c r="Z13" s="18"/>
      <c r="AA13" s="10"/>
      <c r="AB13" s="18"/>
      <c r="AC13" s="18"/>
      <c r="AD13" s="10"/>
      <c r="AE13" s="18"/>
      <c r="AF13" s="18"/>
      <c r="AG13" s="18"/>
      <c r="AH13" s="18"/>
      <c r="AI13" s="18"/>
    </row>
    <row r="14" spans="1:35" ht="15.75" customHeight="1">
      <c r="A14" s="8" t="s">
        <v>54</v>
      </c>
      <c r="B14" s="9" t="s">
        <v>38</v>
      </c>
      <c r="C14" s="10"/>
      <c r="D14">
        <f t="shared" si="0"/>
        <v>34</v>
      </c>
      <c r="E14" s="12">
        <v>550</v>
      </c>
      <c r="F14" s="10"/>
      <c r="G14" s="14">
        <v>86</v>
      </c>
      <c r="H14" s="18"/>
      <c r="I14" s="10"/>
      <c r="J14" s="14">
        <v>90</v>
      </c>
      <c r="K14" s="18"/>
      <c r="L14" s="10"/>
      <c r="M14" s="14">
        <v>93</v>
      </c>
      <c r="N14" s="16">
        <v>6</v>
      </c>
      <c r="O14" s="10"/>
      <c r="P14" s="14">
        <v>94</v>
      </c>
      <c r="Q14" s="16">
        <v>10</v>
      </c>
      <c r="R14" s="10"/>
      <c r="S14" s="14">
        <v>93</v>
      </c>
      <c r="T14" s="16">
        <v>8</v>
      </c>
      <c r="U14" s="10"/>
      <c r="V14" s="14">
        <v>94</v>
      </c>
      <c r="W14" s="16">
        <v>10</v>
      </c>
      <c r="X14" s="10"/>
      <c r="Y14" s="18"/>
      <c r="Z14" s="18"/>
      <c r="AA14" s="10"/>
      <c r="AB14" s="18"/>
      <c r="AC14" s="18"/>
      <c r="AD14" s="10"/>
      <c r="AE14" s="18"/>
      <c r="AF14" s="18"/>
      <c r="AG14" s="18"/>
      <c r="AH14" s="18"/>
      <c r="AI14" s="18"/>
    </row>
    <row r="15" spans="1:35" ht="15.75" customHeight="1">
      <c r="A15" s="8" t="s">
        <v>55</v>
      </c>
      <c r="B15" s="9" t="s">
        <v>38</v>
      </c>
      <c r="C15" s="10"/>
      <c r="D15">
        <f t="shared" si="0"/>
        <v>55</v>
      </c>
      <c r="E15" s="12">
        <v>564</v>
      </c>
      <c r="F15" s="10"/>
      <c r="G15" s="14">
        <v>96</v>
      </c>
      <c r="H15" s="14">
        <v>15</v>
      </c>
      <c r="I15" s="10"/>
      <c r="J15" s="14">
        <v>96</v>
      </c>
      <c r="K15" s="14">
        <v>10</v>
      </c>
      <c r="L15" s="10"/>
      <c r="M15" s="14">
        <v>93</v>
      </c>
      <c r="N15" s="16">
        <v>6</v>
      </c>
      <c r="O15" s="10"/>
      <c r="P15" s="14">
        <v>92</v>
      </c>
      <c r="Q15" s="16">
        <v>6</v>
      </c>
      <c r="R15" s="10"/>
      <c r="S15" s="14">
        <v>95</v>
      </c>
      <c r="T15" s="16">
        <v>12</v>
      </c>
      <c r="U15" s="10"/>
      <c r="V15" s="14">
        <v>92</v>
      </c>
      <c r="W15" s="16">
        <v>6</v>
      </c>
      <c r="X15" s="10"/>
      <c r="Y15" s="18"/>
      <c r="Z15" s="18"/>
      <c r="AA15" s="10"/>
      <c r="AB15" s="18"/>
      <c r="AC15" s="18"/>
      <c r="AD15" s="10"/>
      <c r="AE15" s="18"/>
      <c r="AF15" s="18"/>
      <c r="AG15" s="18"/>
      <c r="AH15" s="18"/>
      <c r="AI15" s="18"/>
    </row>
    <row r="16" spans="1:35" ht="15.75" customHeight="1">
      <c r="A16" s="8" t="s">
        <v>56</v>
      </c>
      <c r="B16" s="9" t="s">
        <v>38</v>
      </c>
      <c r="C16" s="10"/>
      <c r="D16">
        <f t="shared" si="0"/>
        <v>21</v>
      </c>
      <c r="E16" s="12">
        <v>539</v>
      </c>
      <c r="F16" s="10"/>
      <c r="G16" s="14">
        <v>89</v>
      </c>
      <c r="H16" s="14">
        <v>1</v>
      </c>
      <c r="I16" s="10"/>
      <c r="J16" s="14">
        <v>86</v>
      </c>
      <c r="K16" s="18"/>
      <c r="L16" s="10"/>
      <c r="M16" s="14">
        <v>86</v>
      </c>
      <c r="N16" s="18"/>
      <c r="O16" s="10"/>
      <c r="P16" s="14">
        <v>91</v>
      </c>
      <c r="Q16" s="16">
        <v>4</v>
      </c>
      <c r="R16" s="10"/>
      <c r="S16" s="14">
        <v>91</v>
      </c>
      <c r="T16" s="16">
        <v>4</v>
      </c>
      <c r="U16" s="10"/>
      <c r="V16" s="14">
        <v>96</v>
      </c>
      <c r="W16" s="16">
        <v>12</v>
      </c>
      <c r="X16" s="10"/>
      <c r="Y16" s="18"/>
      <c r="Z16" s="18"/>
      <c r="AA16" s="10"/>
      <c r="AB16" s="18"/>
      <c r="AC16" s="18"/>
      <c r="AD16" s="10"/>
      <c r="AE16" s="18"/>
      <c r="AF16" s="18"/>
      <c r="AG16" s="18"/>
      <c r="AH16" s="18"/>
      <c r="AI16" s="18"/>
    </row>
    <row r="17" spans="1:35" ht="15.75" customHeight="1">
      <c r="A17" s="8" t="s">
        <v>58</v>
      </c>
      <c r="B17" s="9" t="s">
        <v>38</v>
      </c>
      <c r="C17" s="10"/>
      <c r="D17">
        <f t="shared" si="0"/>
        <v>48</v>
      </c>
      <c r="E17" s="12">
        <v>843</v>
      </c>
      <c r="F17" s="10"/>
      <c r="G17" s="14">
        <v>92</v>
      </c>
      <c r="H17" s="14">
        <v>6</v>
      </c>
      <c r="I17" s="10"/>
      <c r="J17" s="14">
        <v>94</v>
      </c>
      <c r="K17" s="14">
        <v>6</v>
      </c>
      <c r="L17" s="10"/>
      <c r="M17" s="14">
        <v>96</v>
      </c>
      <c r="N17" s="16">
        <v>12</v>
      </c>
      <c r="O17" s="10"/>
      <c r="P17" s="14">
        <v>94</v>
      </c>
      <c r="Q17" s="16">
        <v>10</v>
      </c>
      <c r="R17" s="10"/>
      <c r="S17" s="14">
        <v>92</v>
      </c>
      <c r="T17" s="16">
        <v>6</v>
      </c>
      <c r="U17" s="10"/>
      <c r="V17" s="14">
        <v>93</v>
      </c>
      <c r="W17" s="16">
        <v>8</v>
      </c>
      <c r="X17" s="10"/>
      <c r="Y17" s="14">
        <v>96</v>
      </c>
      <c r="Z17" s="18"/>
      <c r="AA17" s="10"/>
      <c r="AB17" s="14">
        <v>94</v>
      </c>
      <c r="AC17" s="18"/>
      <c r="AD17" s="10"/>
      <c r="AE17" s="14">
        <v>92</v>
      </c>
      <c r="AF17" s="18"/>
      <c r="AG17" s="18"/>
      <c r="AH17" s="18"/>
      <c r="AI17" s="18"/>
    </row>
    <row r="18" spans="1:35" ht="15.75" customHeight="1">
      <c r="A18" s="24"/>
      <c r="B18" s="24"/>
      <c r="C18" s="4"/>
      <c r="D18" s="24"/>
      <c r="E18" s="24"/>
      <c r="F18" s="4"/>
      <c r="G18" s="24"/>
      <c r="H18" s="24"/>
      <c r="I18" s="4"/>
      <c r="J18" s="24"/>
      <c r="K18" s="24"/>
      <c r="L18" s="4"/>
      <c r="M18" s="24"/>
      <c r="N18" s="24"/>
      <c r="O18" s="4"/>
      <c r="P18" s="24"/>
      <c r="Q18" s="24"/>
      <c r="R18" s="4"/>
      <c r="S18" s="24"/>
      <c r="T18" s="24"/>
      <c r="U18" s="4"/>
      <c r="V18" s="24"/>
      <c r="W18" s="24"/>
      <c r="X18" s="4"/>
      <c r="Y18" s="24"/>
      <c r="Z18" s="24"/>
      <c r="AA18" s="4"/>
      <c r="AB18" s="24"/>
      <c r="AC18" s="24"/>
      <c r="AD18" s="4"/>
      <c r="AE18" s="24"/>
      <c r="AF18" s="24"/>
      <c r="AG18" s="24"/>
      <c r="AH18" s="24"/>
      <c r="AI18" s="24"/>
    </row>
    <row r="19" spans="1:35" ht="15.75" customHeight="1">
      <c r="A19" s="26" t="s">
        <v>59</v>
      </c>
      <c r="B19" s="26" t="s">
        <v>60</v>
      </c>
      <c r="D19">
        <f>SUM(H19,K19,N19,Q19,T19,W19,Z19,AC19,AF19,AI19)</f>
        <v>44</v>
      </c>
      <c r="E19" s="27">
        <f>SUM(G19,J19,M19,P19,S19,V19,Y19,AB19,AE19,AH19)</f>
        <v>562</v>
      </c>
      <c r="G19" s="26">
        <v>94</v>
      </c>
      <c r="H19" s="26">
        <v>10</v>
      </c>
      <c r="J19" s="26">
        <v>97</v>
      </c>
      <c r="K19" s="26">
        <v>12</v>
      </c>
      <c r="M19" s="26">
        <v>92</v>
      </c>
      <c r="P19" s="26">
        <v>95</v>
      </c>
      <c r="Q19" s="26">
        <v>12</v>
      </c>
      <c r="S19" s="26">
        <v>90</v>
      </c>
      <c r="V19" s="26">
        <v>94</v>
      </c>
      <c r="W19" s="26">
        <v>10</v>
      </c>
    </row>
    <row r="20" spans="1:35" ht="15.75" customHeight="1">
      <c r="A20" s="2"/>
      <c r="B20" s="26"/>
      <c r="E20" s="27"/>
    </row>
    <row r="21" spans="1:35" ht="15.75" customHeight="1">
      <c r="A21" s="2" t="s">
        <v>62</v>
      </c>
      <c r="B21" s="26" t="s">
        <v>63</v>
      </c>
      <c r="D21">
        <f t="shared" ref="D21:D31" si="1">SUM(H21,K21,N21,Q21,T21,W21,Z21,AC21,AF21,AI21)</f>
        <v>69</v>
      </c>
      <c r="E21" s="27">
        <f t="shared" ref="E21:E31" si="2">SUM(G21,J21,M21,P21,S21,V21,Y21,AB21,AE21,AH21)</f>
        <v>571</v>
      </c>
      <c r="G21" s="26">
        <v>94</v>
      </c>
      <c r="H21" s="26">
        <v>10</v>
      </c>
      <c r="J21" s="26">
        <v>92</v>
      </c>
      <c r="K21" s="26">
        <v>2</v>
      </c>
      <c r="M21" s="26">
        <v>96</v>
      </c>
      <c r="N21" s="26">
        <v>12</v>
      </c>
      <c r="P21" s="26">
        <v>96</v>
      </c>
      <c r="Q21" s="26">
        <v>15</v>
      </c>
      <c r="S21" s="26">
        <v>96</v>
      </c>
      <c r="T21" s="26">
        <v>15</v>
      </c>
      <c r="V21" s="26">
        <v>97</v>
      </c>
      <c r="W21" s="26">
        <v>15</v>
      </c>
    </row>
    <row r="22" spans="1:35" ht="15.75" customHeight="1">
      <c r="A22" s="2" t="s">
        <v>65</v>
      </c>
      <c r="B22" s="26" t="s">
        <v>63</v>
      </c>
      <c r="D22">
        <f t="shared" si="1"/>
        <v>97</v>
      </c>
      <c r="E22" s="27">
        <f t="shared" si="2"/>
        <v>778</v>
      </c>
      <c r="G22" s="26">
        <v>97</v>
      </c>
      <c r="H22" s="26">
        <v>18</v>
      </c>
      <c r="J22" s="26">
        <v>98</v>
      </c>
      <c r="K22" s="26">
        <v>15</v>
      </c>
      <c r="M22" s="26">
        <v>99</v>
      </c>
      <c r="N22" s="26">
        <v>22</v>
      </c>
      <c r="P22" s="26">
        <v>93</v>
      </c>
      <c r="Q22" s="26">
        <v>8</v>
      </c>
      <c r="S22" s="26">
        <v>95</v>
      </c>
      <c r="T22" s="26">
        <v>12</v>
      </c>
      <c r="V22" s="26">
        <v>99</v>
      </c>
      <c r="W22" s="26">
        <v>22</v>
      </c>
      <c r="Y22" s="26">
        <v>98</v>
      </c>
      <c r="AB22" s="26">
        <v>99</v>
      </c>
    </row>
    <row r="23" spans="1:35" ht="15.75" customHeight="1">
      <c r="A23" s="2" t="s">
        <v>68</v>
      </c>
      <c r="B23" s="26" t="s">
        <v>63</v>
      </c>
      <c r="D23">
        <f t="shared" si="1"/>
        <v>79</v>
      </c>
      <c r="E23" s="27">
        <f t="shared" si="2"/>
        <v>767</v>
      </c>
      <c r="G23" s="26">
        <v>96</v>
      </c>
      <c r="H23" s="26">
        <v>15</v>
      </c>
      <c r="J23" s="26">
        <v>99</v>
      </c>
      <c r="K23" s="26">
        <v>18</v>
      </c>
      <c r="M23" s="26">
        <v>98</v>
      </c>
      <c r="N23" s="26">
        <v>18</v>
      </c>
      <c r="P23" s="26">
        <v>95</v>
      </c>
      <c r="Q23" s="26">
        <v>12</v>
      </c>
      <c r="S23" s="26">
        <v>92</v>
      </c>
      <c r="T23" s="26">
        <v>6</v>
      </c>
      <c r="V23" s="26">
        <v>95</v>
      </c>
      <c r="W23" s="26">
        <v>10</v>
      </c>
      <c r="Y23" s="26">
        <v>94</v>
      </c>
      <c r="AB23" s="26">
        <v>98</v>
      </c>
    </row>
    <row r="24" spans="1:35" ht="14.25">
      <c r="A24" s="2" t="s">
        <v>69</v>
      </c>
      <c r="B24" s="26" t="s">
        <v>63</v>
      </c>
      <c r="D24">
        <f t="shared" si="1"/>
        <v>48</v>
      </c>
      <c r="E24" s="27">
        <f t="shared" si="2"/>
        <v>560</v>
      </c>
      <c r="G24" s="26">
        <v>90</v>
      </c>
      <c r="H24" s="26">
        <v>2</v>
      </c>
      <c r="J24" s="26">
        <v>91</v>
      </c>
      <c r="K24" s="26">
        <v>1</v>
      </c>
      <c r="M24" s="26">
        <v>95</v>
      </c>
      <c r="N24" s="26">
        <v>10</v>
      </c>
      <c r="P24" s="26">
        <v>90</v>
      </c>
      <c r="Q24" s="26">
        <v>2</v>
      </c>
      <c r="S24" s="26">
        <v>97</v>
      </c>
      <c r="T24" s="26">
        <v>18</v>
      </c>
      <c r="V24" s="26">
        <v>97</v>
      </c>
      <c r="W24" s="26">
        <v>15</v>
      </c>
    </row>
    <row r="25" spans="1:35" ht="14.25">
      <c r="A25" s="2" t="s">
        <v>71</v>
      </c>
      <c r="B25" s="26" t="s">
        <v>63</v>
      </c>
      <c r="D25">
        <f t="shared" si="1"/>
        <v>18</v>
      </c>
      <c r="E25" s="27">
        <f t="shared" si="2"/>
        <v>543</v>
      </c>
      <c r="G25" s="26">
        <v>87</v>
      </c>
      <c r="J25" s="26">
        <v>90</v>
      </c>
      <c r="M25" s="26">
        <v>91</v>
      </c>
      <c r="N25" s="26">
        <v>2</v>
      </c>
      <c r="P25" s="26">
        <v>93</v>
      </c>
      <c r="Q25" s="26">
        <v>8</v>
      </c>
      <c r="S25" s="26">
        <v>91</v>
      </c>
      <c r="T25" s="26">
        <v>4</v>
      </c>
      <c r="V25" s="26">
        <v>91</v>
      </c>
      <c r="W25" s="26">
        <v>4</v>
      </c>
    </row>
    <row r="26" spans="1:35" ht="14.25">
      <c r="A26" s="2" t="s">
        <v>72</v>
      </c>
      <c r="B26" s="26" t="s">
        <v>63</v>
      </c>
      <c r="D26">
        <f t="shared" si="1"/>
        <v>42</v>
      </c>
      <c r="E26" s="27">
        <f t="shared" si="2"/>
        <v>558</v>
      </c>
      <c r="G26" s="26">
        <v>91</v>
      </c>
      <c r="H26" s="26">
        <v>4</v>
      </c>
      <c r="J26" s="26">
        <v>91</v>
      </c>
      <c r="K26" s="26">
        <v>1</v>
      </c>
      <c r="M26" s="26">
        <v>95</v>
      </c>
      <c r="N26" s="26">
        <v>10</v>
      </c>
      <c r="P26" s="26">
        <v>96</v>
      </c>
      <c r="Q26" s="26">
        <v>15</v>
      </c>
      <c r="S26" s="26">
        <v>90</v>
      </c>
      <c r="T26" s="26">
        <v>2</v>
      </c>
      <c r="V26" s="26">
        <v>95</v>
      </c>
      <c r="W26" s="26">
        <v>10</v>
      </c>
    </row>
    <row r="27" spans="1:35" ht="14.25">
      <c r="A27" s="26" t="s">
        <v>74</v>
      </c>
      <c r="B27" s="26" t="s">
        <v>63</v>
      </c>
      <c r="D27">
        <f t="shared" si="1"/>
        <v>59</v>
      </c>
      <c r="E27" s="27">
        <f t="shared" si="2"/>
        <v>565</v>
      </c>
      <c r="G27" s="26">
        <v>98</v>
      </c>
      <c r="H27" s="26">
        <v>22</v>
      </c>
      <c r="J27" s="26">
        <v>92</v>
      </c>
      <c r="K27" s="26">
        <v>2</v>
      </c>
      <c r="M27" s="26">
        <v>94</v>
      </c>
      <c r="N27" s="26">
        <v>8</v>
      </c>
      <c r="P27" s="26">
        <v>94</v>
      </c>
      <c r="Q27" s="26">
        <v>10</v>
      </c>
      <c r="S27" s="26">
        <v>90</v>
      </c>
      <c r="T27" s="26">
        <v>2</v>
      </c>
      <c r="V27" s="26">
        <v>97</v>
      </c>
      <c r="W27" s="26">
        <v>15</v>
      </c>
    </row>
    <row r="28" spans="1:35" ht="14.25">
      <c r="A28" s="26" t="s">
        <v>76</v>
      </c>
      <c r="B28" s="26" t="s">
        <v>63</v>
      </c>
      <c r="D28">
        <f t="shared" si="1"/>
        <v>2</v>
      </c>
      <c r="E28" s="27">
        <f t="shared" si="2"/>
        <v>332</v>
      </c>
      <c r="G28" s="26">
        <v>90</v>
      </c>
      <c r="H28" s="26">
        <v>2</v>
      </c>
      <c r="J28" s="26">
        <v>80</v>
      </c>
      <c r="M28" s="26">
        <v>81</v>
      </c>
      <c r="P28" s="26">
        <v>81</v>
      </c>
      <c r="U28" s="26" t="s">
        <v>77</v>
      </c>
      <c r="X28" s="26" t="s">
        <v>77</v>
      </c>
    </row>
    <row r="29" spans="1:35" ht="14.25">
      <c r="A29" s="26" t="s">
        <v>78</v>
      </c>
      <c r="B29" s="26" t="s">
        <v>63</v>
      </c>
      <c r="D29">
        <f t="shared" si="1"/>
        <v>1</v>
      </c>
      <c r="E29" s="27">
        <f t="shared" si="2"/>
        <v>493</v>
      </c>
      <c r="G29" s="26">
        <v>81</v>
      </c>
      <c r="J29" s="26">
        <v>86</v>
      </c>
      <c r="M29" s="26">
        <v>80</v>
      </c>
      <c r="P29" s="26">
        <v>88</v>
      </c>
      <c r="Q29" s="26">
        <v>1</v>
      </c>
      <c r="S29" s="26">
        <v>80</v>
      </c>
      <c r="V29" s="26">
        <v>78</v>
      </c>
    </row>
    <row r="30" spans="1:35" ht="14.25">
      <c r="A30" s="26" t="s">
        <v>79</v>
      </c>
      <c r="B30" s="26" t="s">
        <v>63</v>
      </c>
      <c r="D30">
        <f t="shared" si="1"/>
        <v>0</v>
      </c>
      <c r="E30" s="27">
        <f t="shared" si="2"/>
        <v>409</v>
      </c>
      <c r="G30" s="26">
        <v>81</v>
      </c>
      <c r="J30" s="26">
        <v>79</v>
      </c>
      <c r="M30" s="26">
        <v>83</v>
      </c>
      <c r="P30" s="26">
        <v>87</v>
      </c>
      <c r="S30" s="26">
        <v>79</v>
      </c>
      <c r="X30" s="26" t="s">
        <v>77</v>
      </c>
    </row>
    <row r="31" spans="1:35" ht="14.25">
      <c r="A31" s="26" t="s">
        <v>81</v>
      </c>
      <c r="B31" s="26" t="s">
        <v>63</v>
      </c>
      <c r="D31">
        <f t="shared" si="1"/>
        <v>17</v>
      </c>
      <c r="E31" s="27">
        <f t="shared" si="2"/>
        <v>538</v>
      </c>
      <c r="G31" s="26">
        <v>85</v>
      </c>
      <c r="J31" s="26">
        <v>91</v>
      </c>
      <c r="K31" s="26">
        <v>1</v>
      </c>
      <c r="L31" s="26"/>
      <c r="M31" s="26">
        <v>87</v>
      </c>
      <c r="P31" s="26">
        <v>92</v>
      </c>
      <c r="Q31" s="26">
        <v>6</v>
      </c>
      <c r="S31" s="26">
        <v>92</v>
      </c>
      <c r="T31" s="26">
        <v>6</v>
      </c>
      <c r="V31" s="26">
        <v>91</v>
      </c>
      <c r="W31" s="26">
        <v>4</v>
      </c>
    </row>
    <row r="33" spans="1:24" ht="14.25">
      <c r="A33" s="2" t="s">
        <v>80</v>
      </c>
      <c r="B33" s="26" t="s">
        <v>84</v>
      </c>
      <c r="D33">
        <f t="shared" ref="D33:D42" si="3">SUM(H33,K33,N33,Q33,T33,W33,Z33,AC33,AF33,AI33)</f>
        <v>104</v>
      </c>
      <c r="E33" s="27">
        <f t="shared" ref="E33:E35" si="4">SUM(G33,J33,M33,P33,S33,V33,Y33,AB33,AE33,AH33)</f>
        <v>584</v>
      </c>
      <c r="G33" s="26">
        <v>97</v>
      </c>
      <c r="H33" s="26">
        <v>18</v>
      </c>
      <c r="J33" s="26">
        <v>100</v>
      </c>
      <c r="K33" s="26">
        <v>22</v>
      </c>
      <c r="M33" s="26">
        <v>98</v>
      </c>
      <c r="N33" s="26">
        <v>18</v>
      </c>
      <c r="P33" s="26">
        <v>94</v>
      </c>
      <c r="Q33" s="26">
        <v>10</v>
      </c>
      <c r="S33" s="26">
        <v>97</v>
      </c>
      <c r="T33" s="26">
        <v>18</v>
      </c>
      <c r="V33" s="26">
        <v>98</v>
      </c>
      <c r="W33" s="26">
        <v>18</v>
      </c>
    </row>
    <row r="34" spans="1:24" ht="14.25">
      <c r="A34" s="2" t="s">
        <v>85</v>
      </c>
      <c r="B34" s="26" t="s">
        <v>84</v>
      </c>
      <c r="D34">
        <f t="shared" si="3"/>
        <v>39</v>
      </c>
      <c r="E34" s="27">
        <f t="shared" si="4"/>
        <v>553</v>
      </c>
      <c r="G34" s="26">
        <v>95</v>
      </c>
      <c r="H34" s="26">
        <v>12</v>
      </c>
      <c r="J34" s="26">
        <v>88</v>
      </c>
      <c r="M34" s="26">
        <v>96</v>
      </c>
      <c r="N34" s="26">
        <v>12</v>
      </c>
      <c r="P34" s="26">
        <v>88</v>
      </c>
      <c r="Q34" s="26">
        <v>1</v>
      </c>
      <c r="S34" s="26">
        <v>91</v>
      </c>
      <c r="T34" s="26">
        <v>4</v>
      </c>
      <c r="V34" s="26">
        <v>95</v>
      </c>
      <c r="W34" s="26">
        <v>10</v>
      </c>
    </row>
    <row r="35" spans="1:24" ht="14.25">
      <c r="A35" s="2" t="s">
        <v>90</v>
      </c>
      <c r="B35" s="26" t="s">
        <v>84</v>
      </c>
      <c r="D35">
        <f t="shared" si="3"/>
        <v>44</v>
      </c>
      <c r="E35" s="27">
        <f t="shared" si="4"/>
        <v>559</v>
      </c>
      <c r="G35" s="26">
        <v>91</v>
      </c>
      <c r="H35" s="26">
        <v>4</v>
      </c>
      <c r="J35" s="26">
        <v>93</v>
      </c>
      <c r="K35" s="26">
        <v>4</v>
      </c>
      <c r="M35" s="26">
        <v>93</v>
      </c>
      <c r="N35" s="26">
        <v>6</v>
      </c>
      <c r="P35" s="26">
        <v>95</v>
      </c>
      <c r="Q35" s="26">
        <v>12</v>
      </c>
      <c r="S35" s="26">
        <v>94</v>
      </c>
      <c r="T35" s="26">
        <v>10</v>
      </c>
      <c r="V35" s="26">
        <v>93</v>
      </c>
      <c r="W35" s="26">
        <v>8</v>
      </c>
    </row>
    <row r="36" spans="1:24" ht="14.25">
      <c r="A36" s="2" t="s">
        <v>88</v>
      </c>
      <c r="B36" s="26" t="s">
        <v>84</v>
      </c>
      <c r="D36">
        <f t="shared" si="3"/>
        <v>68</v>
      </c>
      <c r="E36" s="27">
        <f>SUM(G36,J36,P36,S36,V36,Y36,AB36,AE36,AH36)</f>
        <v>468</v>
      </c>
      <c r="G36" s="26">
        <v>94</v>
      </c>
      <c r="H36" s="26">
        <v>10</v>
      </c>
      <c r="J36" s="26">
        <v>90</v>
      </c>
      <c r="M36" s="26">
        <v>99</v>
      </c>
      <c r="N36" s="26">
        <v>22</v>
      </c>
      <c r="P36" s="26">
        <v>95</v>
      </c>
      <c r="Q36" s="26">
        <v>12</v>
      </c>
      <c r="S36" s="26">
        <v>90</v>
      </c>
      <c r="T36" s="26">
        <v>2</v>
      </c>
      <c r="V36" s="26">
        <v>99</v>
      </c>
      <c r="W36" s="26">
        <v>22</v>
      </c>
    </row>
    <row r="37" spans="1:24" ht="14.25">
      <c r="A37" s="2" t="s">
        <v>92</v>
      </c>
      <c r="B37" s="26" t="s">
        <v>84</v>
      </c>
      <c r="D37">
        <f t="shared" si="3"/>
        <v>10</v>
      </c>
      <c r="E37" s="27">
        <f>SUM(G37,J37,M36,P37,S37,V37,Y37,AB37,AE37,AH37)</f>
        <v>538</v>
      </c>
      <c r="G37" s="26">
        <v>90</v>
      </c>
      <c r="H37" s="26">
        <v>2</v>
      </c>
      <c r="J37" s="26">
        <v>83</v>
      </c>
      <c r="M37" s="26">
        <v>85</v>
      </c>
      <c r="P37" s="26">
        <v>86</v>
      </c>
      <c r="S37" s="26">
        <v>92</v>
      </c>
      <c r="T37" s="26">
        <v>6</v>
      </c>
      <c r="V37" s="26">
        <v>88</v>
      </c>
      <c r="W37" s="26">
        <v>2</v>
      </c>
    </row>
    <row r="38" spans="1:24" ht="14.25">
      <c r="A38" s="2" t="s">
        <v>93</v>
      </c>
      <c r="B38" s="26" t="s">
        <v>84</v>
      </c>
      <c r="D38">
        <f t="shared" si="3"/>
        <v>7</v>
      </c>
      <c r="E38" s="27">
        <f>SUM(G38,J38,M38,P38,S38,V38,Y38,AB38,AE38,AH38)</f>
        <v>536</v>
      </c>
      <c r="G38" s="26">
        <v>88</v>
      </c>
      <c r="J38" s="26">
        <v>91</v>
      </c>
      <c r="K38" s="26">
        <v>1</v>
      </c>
      <c r="M38" s="26">
        <v>90</v>
      </c>
      <c r="N38" s="26">
        <v>1</v>
      </c>
      <c r="P38" s="26">
        <v>90</v>
      </c>
      <c r="Q38" s="26">
        <v>2</v>
      </c>
      <c r="S38" s="26">
        <v>89</v>
      </c>
      <c r="T38" s="26">
        <v>1</v>
      </c>
      <c r="V38" s="26">
        <v>88</v>
      </c>
      <c r="W38" s="26">
        <v>2</v>
      </c>
    </row>
    <row r="39" spans="1:24" ht="14.25">
      <c r="A39" s="26" t="s">
        <v>94</v>
      </c>
      <c r="B39" s="26" t="s">
        <v>84</v>
      </c>
      <c r="D39">
        <f t="shared" si="3"/>
        <v>1</v>
      </c>
      <c r="E39" s="27" t="e">
        <f>SUM(G39,J39,M39,P39,#REF!,V39,Y39,AB39,AE39,AH39)</f>
        <v>#REF!</v>
      </c>
      <c r="G39" s="26">
        <v>85</v>
      </c>
      <c r="J39" s="26">
        <v>0</v>
      </c>
      <c r="L39" s="26" t="s">
        <v>77</v>
      </c>
      <c r="M39" s="26">
        <v>85</v>
      </c>
      <c r="P39" s="26">
        <v>72</v>
      </c>
      <c r="S39" s="26">
        <v>89</v>
      </c>
      <c r="T39" s="26">
        <v>1</v>
      </c>
      <c r="X39" s="26" t="s">
        <v>95</v>
      </c>
    </row>
    <row r="40" spans="1:24" ht="14.25">
      <c r="A40" s="26" t="s">
        <v>96</v>
      </c>
      <c r="B40" s="26" t="s">
        <v>84</v>
      </c>
      <c r="D40">
        <f t="shared" si="3"/>
        <v>1</v>
      </c>
      <c r="E40" s="27">
        <f t="shared" ref="E40:E42" si="5">SUM(G40,J40,M40,P40,S40,V40,Y40,AB40,AE40,AH40)</f>
        <v>466</v>
      </c>
      <c r="G40" s="26">
        <v>78</v>
      </c>
      <c r="J40" s="26">
        <v>71</v>
      </c>
      <c r="M40" s="26">
        <v>73</v>
      </c>
      <c r="P40" s="26">
        <v>76</v>
      </c>
      <c r="S40" s="26">
        <v>85</v>
      </c>
      <c r="V40" s="26">
        <v>83</v>
      </c>
      <c r="W40" s="26">
        <v>1</v>
      </c>
    </row>
    <row r="41" spans="1:24" ht="14.25">
      <c r="A41" s="26" t="s">
        <v>97</v>
      </c>
      <c r="B41" s="26" t="s">
        <v>84</v>
      </c>
      <c r="D41">
        <f t="shared" si="3"/>
        <v>1</v>
      </c>
      <c r="E41" s="27">
        <f t="shared" si="5"/>
        <v>514</v>
      </c>
      <c r="G41" s="26">
        <v>89</v>
      </c>
      <c r="H41" s="26">
        <v>1</v>
      </c>
      <c r="J41" s="26">
        <v>90</v>
      </c>
      <c r="M41" s="26">
        <v>89</v>
      </c>
      <c r="P41" s="26">
        <v>85</v>
      </c>
      <c r="S41" s="26">
        <v>81</v>
      </c>
      <c r="V41" s="26">
        <v>80</v>
      </c>
    </row>
    <row r="42" spans="1:24" ht="14.25">
      <c r="A42" s="26" t="s">
        <v>98</v>
      </c>
      <c r="B42" s="26" t="s">
        <v>84</v>
      </c>
      <c r="D42">
        <f t="shared" si="3"/>
        <v>98</v>
      </c>
      <c r="E42" s="27">
        <f t="shared" si="5"/>
        <v>581</v>
      </c>
      <c r="G42" s="26">
        <v>98</v>
      </c>
      <c r="H42" s="26">
        <v>22</v>
      </c>
      <c r="J42" s="26">
        <v>95</v>
      </c>
      <c r="K42" s="26">
        <v>8</v>
      </c>
      <c r="M42" s="26">
        <v>98</v>
      </c>
      <c r="N42" s="26">
        <v>18</v>
      </c>
      <c r="P42" s="26">
        <v>97</v>
      </c>
      <c r="Q42" s="26">
        <v>18</v>
      </c>
      <c r="S42" s="26">
        <v>98</v>
      </c>
      <c r="T42" s="26">
        <v>22</v>
      </c>
      <c r="V42" s="26">
        <v>95</v>
      </c>
      <c r="W42" s="26">
        <v>10</v>
      </c>
    </row>
    <row r="44" spans="1:24" ht="14.25">
      <c r="A44" s="2" t="s">
        <v>82</v>
      </c>
      <c r="B44" s="26" t="s">
        <v>99</v>
      </c>
      <c r="D44">
        <f t="shared" ref="D44:D53" si="6">SUM(H44,K44,N44,Q44,T44,W44,Z44,AC44,AF44,AI44)</f>
        <v>68</v>
      </c>
      <c r="E44" s="27">
        <f t="shared" ref="E44:E53" si="7">SUM(G44,J44,M44,P44,S44,V44,Y44,AB44,AE44,AH44)</f>
        <v>571</v>
      </c>
      <c r="G44" s="26">
        <v>94</v>
      </c>
      <c r="H44" s="26">
        <v>10</v>
      </c>
      <c r="J44" s="26">
        <v>97</v>
      </c>
      <c r="K44" s="26">
        <v>12</v>
      </c>
      <c r="M44" s="26">
        <v>94</v>
      </c>
      <c r="N44" s="26">
        <v>8</v>
      </c>
      <c r="P44" s="26">
        <v>97</v>
      </c>
      <c r="Q44" s="26">
        <v>18</v>
      </c>
      <c r="S44" s="26">
        <v>93</v>
      </c>
      <c r="T44" s="26">
        <v>8</v>
      </c>
      <c r="V44" s="26">
        <v>96</v>
      </c>
      <c r="W44" s="26">
        <v>12</v>
      </c>
    </row>
    <row r="45" spans="1:24" ht="14.25">
      <c r="A45" s="2" t="s">
        <v>87</v>
      </c>
      <c r="B45" s="26" t="s">
        <v>99</v>
      </c>
      <c r="D45">
        <f t="shared" si="6"/>
        <v>56</v>
      </c>
      <c r="E45" s="27">
        <f t="shared" si="7"/>
        <v>565</v>
      </c>
      <c r="G45" s="26">
        <v>96</v>
      </c>
      <c r="H45" s="26">
        <v>15</v>
      </c>
      <c r="J45" s="26">
        <v>92</v>
      </c>
      <c r="K45" s="26">
        <v>2</v>
      </c>
      <c r="M45" s="26">
        <v>91</v>
      </c>
      <c r="N45" s="26">
        <v>2</v>
      </c>
      <c r="P45" s="26">
        <v>96</v>
      </c>
      <c r="Q45" s="26">
        <v>15</v>
      </c>
      <c r="S45" s="26">
        <v>94</v>
      </c>
      <c r="T45" s="26">
        <v>10</v>
      </c>
      <c r="V45" s="26">
        <v>96</v>
      </c>
      <c r="W45" s="26">
        <v>12</v>
      </c>
    </row>
    <row r="46" spans="1:24" ht="14.25">
      <c r="A46" s="2" t="s">
        <v>91</v>
      </c>
      <c r="B46" s="26" t="s">
        <v>99</v>
      </c>
      <c r="D46">
        <f t="shared" si="6"/>
        <v>95</v>
      </c>
      <c r="E46" s="27">
        <f t="shared" si="7"/>
        <v>581</v>
      </c>
      <c r="G46" s="26">
        <v>98</v>
      </c>
      <c r="H46" s="26">
        <v>22</v>
      </c>
      <c r="J46" s="26">
        <v>96</v>
      </c>
      <c r="K46" s="26">
        <v>10</v>
      </c>
      <c r="M46" s="26">
        <v>98</v>
      </c>
      <c r="N46" s="26">
        <v>18</v>
      </c>
      <c r="P46" s="26">
        <v>95</v>
      </c>
      <c r="Q46" s="26">
        <v>12</v>
      </c>
      <c r="S46" s="26">
        <v>97</v>
      </c>
      <c r="T46" s="26">
        <v>18</v>
      </c>
      <c r="V46" s="26">
        <v>97</v>
      </c>
      <c r="W46" s="26">
        <v>15</v>
      </c>
    </row>
    <row r="47" spans="1:24" ht="14.25">
      <c r="A47" s="26" t="s">
        <v>100</v>
      </c>
      <c r="B47" s="26" t="s">
        <v>99</v>
      </c>
      <c r="D47">
        <f t="shared" si="6"/>
        <v>0</v>
      </c>
      <c r="E47" s="27">
        <f t="shared" si="7"/>
        <v>0</v>
      </c>
      <c r="G47" s="26">
        <v>0</v>
      </c>
      <c r="I47" s="26" t="s">
        <v>77</v>
      </c>
      <c r="J47" s="26">
        <v>0</v>
      </c>
      <c r="L47" s="26" t="s">
        <v>77</v>
      </c>
      <c r="M47" s="26">
        <v>0</v>
      </c>
      <c r="O47" s="26" t="s">
        <v>77</v>
      </c>
      <c r="P47" s="26">
        <v>0</v>
      </c>
      <c r="R47" s="26" t="s">
        <v>77</v>
      </c>
      <c r="U47" s="26" t="s">
        <v>77</v>
      </c>
      <c r="X47" s="26" t="s">
        <v>77</v>
      </c>
    </row>
    <row r="48" spans="1:24" ht="14.25">
      <c r="A48" s="2" t="s">
        <v>70</v>
      </c>
      <c r="B48" s="26" t="s">
        <v>99</v>
      </c>
      <c r="D48">
        <f t="shared" si="6"/>
        <v>38</v>
      </c>
      <c r="E48" s="27">
        <f t="shared" si="7"/>
        <v>554</v>
      </c>
      <c r="G48" s="26">
        <v>93</v>
      </c>
      <c r="H48" s="26">
        <v>8</v>
      </c>
      <c r="J48" s="26">
        <v>89</v>
      </c>
      <c r="M48" s="26">
        <v>96</v>
      </c>
      <c r="N48" s="26">
        <v>12</v>
      </c>
      <c r="P48" s="26">
        <v>92</v>
      </c>
      <c r="Q48" s="26">
        <v>6</v>
      </c>
      <c r="S48" s="26">
        <v>92</v>
      </c>
      <c r="T48" s="26">
        <v>6</v>
      </c>
      <c r="V48" s="26">
        <v>92</v>
      </c>
      <c r="W48" s="26">
        <v>6</v>
      </c>
    </row>
    <row r="49" spans="1:31" ht="14.25">
      <c r="A49" s="2" t="s">
        <v>73</v>
      </c>
      <c r="B49" s="26" t="s">
        <v>99</v>
      </c>
      <c r="D49">
        <f t="shared" si="6"/>
        <v>68</v>
      </c>
      <c r="E49" s="27">
        <f t="shared" si="7"/>
        <v>571</v>
      </c>
      <c r="G49" s="26">
        <v>91</v>
      </c>
      <c r="H49" s="26">
        <v>4</v>
      </c>
      <c r="J49" s="26">
        <v>97</v>
      </c>
      <c r="K49" s="26">
        <v>12</v>
      </c>
      <c r="M49" s="26">
        <v>96</v>
      </c>
      <c r="N49" s="26">
        <v>12</v>
      </c>
      <c r="P49" s="26">
        <v>95</v>
      </c>
      <c r="Q49" s="26">
        <v>12</v>
      </c>
      <c r="S49" s="26">
        <v>97</v>
      </c>
      <c r="T49" s="26">
        <v>18</v>
      </c>
      <c r="V49" s="26">
        <v>95</v>
      </c>
      <c r="W49" s="26">
        <v>10</v>
      </c>
    </row>
    <row r="50" spans="1:31" ht="14.25">
      <c r="A50" s="2" t="s">
        <v>67</v>
      </c>
      <c r="B50" s="26" t="s">
        <v>99</v>
      </c>
      <c r="D50">
        <f t="shared" si="6"/>
        <v>49</v>
      </c>
      <c r="E50" s="27">
        <f t="shared" si="7"/>
        <v>847</v>
      </c>
      <c r="G50" s="26">
        <v>96</v>
      </c>
      <c r="H50" s="26">
        <v>15</v>
      </c>
      <c r="J50" s="26">
        <v>93</v>
      </c>
      <c r="K50" s="26">
        <v>4</v>
      </c>
      <c r="M50" s="26">
        <v>93</v>
      </c>
      <c r="N50" s="26">
        <v>6</v>
      </c>
      <c r="P50" s="26">
        <v>91</v>
      </c>
      <c r="Q50" s="26">
        <v>4</v>
      </c>
      <c r="S50" s="26">
        <v>95</v>
      </c>
      <c r="T50" s="26">
        <v>12</v>
      </c>
      <c r="V50" s="26">
        <v>94</v>
      </c>
      <c r="W50" s="26">
        <v>8</v>
      </c>
      <c r="Y50" s="26">
        <v>97</v>
      </c>
      <c r="AB50" s="26">
        <v>93</v>
      </c>
      <c r="AE50" s="26">
        <v>95</v>
      </c>
    </row>
    <row r="51" spans="1:31" ht="14.25">
      <c r="A51" s="2" t="s">
        <v>86</v>
      </c>
      <c r="B51" s="26" t="s">
        <v>99</v>
      </c>
      <c r="D51">
        <f t="shared" si="6"/>
        <v>57</v>
      </c>
      <c r="E51" s="27">
        <f t="shared" si="7"/>
        <v>565</v>
      </c>
      <c r="G51" s="26">
        <v>96</v>
      </c>
      <c r="H51" s="26">
        <v>15</v>
      </c>
      <c r="J51" s="26">
        <v>95</v>
      </c>
      <c r="K51" s="26">
        <v>8</v>
      </c>
      <c r="M51" s="26">
        <v>96</v>
      </c>
      <c r="N51" s="26">
        <v>12</v>
      </c>
      <c r="P51" s="26">
        <v>92</v>
      </c>
      <c r="Q51" s="26">
        <v>6</v>
      </c>
      <c r="S51" s="26">
        <v>95</v>
      </c>
      <c r="T51" s="26">
        <v>12</v>
      </c>
      <c r="V51" s="26">
        <v>91</v>
      </c>
      <c r="W51" s="26">
        <v>4</v>
      </c>
    </row>
    <row r="52" spans="1:31" ht="14.25">
      <c r="A52" s="2" t="s">
        <v>89</v>
      </c>
      <c r="B52" s="26" t="s">
        <v>99</v>
      </c>
      <c r="D52">
        <f t="shared" si="6"/>
        <v>16</v>
      </c>
      <c r="E52" s="27">
        <f t="shared" si="7"/>
        <v>452</v>
      </c>
      <c r="G52" s="26">
        <v>90</v>
      </c>
      <c r="H52" s="26">
        <v>2</v>
      </c>
      <c r="J52" s="26">
        <v>89</v>
      </c>
      <c r="M52" s="26">
        <v>88</v>
      </c>
      <c r="P52" s="26">
        <v>93</v>
      </c>
      <c r="Q52" s="26">
        <v>8</v>
      </c>
      <c r="U52" s="26" t="s">
        <v>77</v>
      </c>
      <c r="V52" s="26">
        <v>92</v>
      </c>
      <c r="W52" s="26">
        <v>6</v>
      </c>
    </row>
    <row r="53" spans="1:31" ht="14.25">
      <c r="A53" s="2" t="s">
        <v>83</v>
      </c>
      <c r="B53" s="26" t="s">
        <v>99</v>
      </c>
      <c r="D53">
        <f t="shared" si="6"/>
        <v>22</v>
      </c>
      <c r="E53" s="27">
        <f t="shared" si="7"/>
        <v>547</v>
      </c>
      <c r="G53" s="26">
        <v>91</v>
      </c>
      <c r="H53" s="26">
        <v>4</v>
      </c>
      <c r="J53" s="26">
        <v>94</v>
      </c>
      <c r="K53" s="26">
        <v>6</v>
      </c>
      <c r="M53" s="26">
        <v>90</v>
      </c>
      <c r="N53" s="26">
        <v>1</v>
      </c>
      <c r="P53" s="26">
        <v>90</v>
      </c>
      <c r="Q53" s="26">
        <v>2</v>
      </c>
      <c r="S53" s="26">
        <v>89</v>
      </c>
      <c r="T53" s="26">
        <v>1</v>
      </c>
      <c r="V53" s="26">
        <v>93</v>
      </c>
      <c r="W53" s="26">
        <v>8</v>
      </c>
    </row>
    <row r="56" spans="1:31">
      <c r="A56" s="36" t="s">
        <v>101</v>
      </c>
      <c r="B56" s="37"/>
    </row>
    <row r="57" spans="1:31" ht="12.75">
      <c r="A57" s="41" t="s">
        <v>102</v>
      </c>
      <c r="B57" s="41" t="s">
        <v>103</v>
      </c>
    </row>
    <row r="58" spans="1:31" ht="12.75">
      <c r="A58" s="39"/>
      <c r="B58" s="39"/>
    </row>
    <row r="59" spans="1:31" ht="12.75">
      <c r="A59" s="38" t="s">
        <v>104</v>
      </c>
      <c r="B59" s="38" t="s">
        <v>105</v>
      </c>
    </row>
    <row r="60" spans="1:31" ht="12.75">
      <c r="A60" s="40"/>
      <c r="B60" s="40"/>
    </row>
    <row r="61" spans="1:31" ht="12.75">
      <c r="A61" s="40"/>
      <c r="B61" s="40"/>
    </row>
    <row r="62" spans="1:31" ht="12.75">
      <c r="A62" s="40"/>
      <c r="B62" s="40"/>
    </row>
    <row r="63" spans="1:31" ht="12.75">
      <c r="A63" s="40"/>
      <c r="B63" s="40"/>
    </row>
    <row r="64" spans="1:31" ht="12.75">
      <c r="A64" s="40"/>
      <c r="B64" s="40"/>
    </row>
    <row r="65" spans="1:2" ht="12.75">
      <c r="A65" s="40"/>
      <c r="B65" s="40"/>
    </row>
    <row r="66" spans="1:2" ht="12.75">
      <c r="A66" s="39"/>
      <c r="B66" s="39"/>
    </row>
    <row r="67" spans="1:2" ht="12.75">
      <c r="A67" s="38" t="s">
        <v>106</v>
      </c>
      <c r="B67" s="38" t="s">
        <v>107</v>
      </c>
    </row>
    <row r="68" spans="1:2" ht="12.75">
      <c r="A68" s="39"/>
      <c r="B68" s="39"/>
    </row>
    <row r="69" spans="1:2" ht="12.75">
      <c r="A69" s="38" t="s">
        <v>108</v>
      </c>
      <c r="B69" s="38" t="s">
        <v>109</v>
      </c>
    </row>
    <row r="70" spans="1:2" ht="12.75">
      <c r="A70" s="39"/>
      <c r="B70" s="39"/>
    </row>
    <row r="71" spans="1:2" ht="12.75">
      <c r="A71" s="38" t="s">
        <v>110</v>
      </c>
      <c r="B71" s="38" t="s">
        <v>111</v>
      </c>
    </row>
    <row r="72" spans="1:2" ht="12.75">
      <c r="A72" s="40"/>
      <c r="B72" s="40"/>
    </row>
    <row r="73" spans="1:2" ht="12.75">
      <c r="A73" s="40"/>
      <c r="B73" s="40"/>
    </row>
    <row r="74" spans="1:2" ht="12.75">
      <c r="A74" s="39"/>
      <c r="B74" s="39"/>
    </row>
  </sheetData>
  <mergeCells count="10">
    <mergeCell ref="A67:A68"/>
    <mergeCell ref="A69:A70"/>
    <mergeCell ref="A71:A74"/>
    <mergeCell ref="B71:B74"/>
    <mergeCell ref="A57:A58"/>
    <mergeCell ref="B57:B58"/>
    <mergeCell ref="A59:A66"/>
    <mergeCell ref="B59:B66"/>
    <mergeCell ref="B67:B68"/>
    <mergeCell ref="B69:B70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47"/>
  <sheetViews>
    <sheetView workbookViewId="0"/>
  </sheetViews>
  <sheetFormatPr defaultColWidth="14.42578125" defaultRowHeight="15.75" customHeight="1"/>
  <cols>
    <col min="5" max="5" width="15" customWidth="1"/>
  </cols>
  <sheetData>
    <row r="1" spans="1:15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customHeight="1">
      <c r="A2" s="2"/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3" t="s">
        <v>12</v>
      </c>
    </row>
    <row r="3" spans="1:15" ht="15.75" customHeight="1">
      <c r="A3" s="4"/>
      <c r="B3" s="5"/>
      <c r="C3" s="7" t="s">
        <v>20</v>
      </c>
      <c r="D3" s="11">
        <f t="shared" ref="D3:D7" si="0">SUM(E3:N3)</f>
        <v>35</v>
      </c>
      <c r="E3" s="13">
        <f>C15</f>
        <v>6</v>
      </c>
      <c r="F3" s="15">
        <f>C29</f>
        <v>6</v>
      </c>
      <c r="G3" s="4">
        <f>C43</f>
        <v>6</v>
      </c>
      <c r="H3" s="4">
        <f>C57</f>
        <v>6</v>
      </c>
      <c r="I3" s="4">
        <f>C71</f>
        <v>6</v>
      </c>
      <c r="J3" s="4">
        <f>C85</f>
        <v>5</v>
      </c>
      <c r="K3" s="4">
        <f>C99</f>
        <v>0</v>
      </c>
      <c r="L3" s="4">
        <f>C113</f>
        <v>0</v>
      </c>
      <c r="M3" s="4">
        <f>C127</f>
        <v>0</v>
      </c>
      <c r="N3" s="19">
        <f>C141</f>
        <v>0</v>
      </c>
    </row>
    <row r="4" spans="1:15" ht="15.75" customHeight="1">
      <c r="A4" s="4"/>
      <c r="B4" s="5"/>
      <c r="C4" s="7" t="s">
        <v>41</v>
      </c>
      <c r="D4" s="11">
        <f t="shared" si="0"/>
        <v>27</v>
      </c>
      <c r="E4" s="17">
        <f>G15</f>
        <v>4</v>
      </c>
      <c r="F4" s="4">
        <f>H29</f>
        <v>5</v>
      </c>
      <c r="G4" s="4">
        <f>H43</f>
        <v>6</v>
      </c>
      <c r="H4" s="4">
        <f>H57</f>
        <v>3</v>
      </c>
      <c r="I4" s="4">
        <f>H71</f>
        <v>3</v>
      </c>
      <c r="J4" s="4">
        <f>H85</f>
        <v>6</v>
      </c>
      <c r="K4" s="4">
        <f>H99</f>
        <v>0</v>
      </c>
      <c r="L4" s="4">
        <f>H113</f>
        <v>0</v>
      </c>
      <c r="M4" s="4">
        <f>H127</f>
        <v>0</v>
      </c>
      <c r="N4" s="19">
        <f>H141</f>
        <v>0</v>
      </c>
    </row>
    <row r="5" spans="1:15" ht="15.75" customHeight="1">
      <c r="A5" s="4"/>
      <c r="B5" s="5"/>
      <c r="C5" s="7" t="s">
        <v>48</v>
      </c>
      <c r="D5" s="11">
        <f t="shared" si="0"/>
        <v>25</v>
      </c>
      <c r="E5" s="17">
        <f>C21</f>
        <v>5</v>
      </c>
      <c r="F5" s="4">
        <f>C35</f>
        <v>3</v>
      </c>
      <c r="G5" s="4">
        <f>C49</f>
        <v>4</v>
      </c>
      <c r="H5" s="4">
        <f>C63</f>
        <v>5</v>
      </c>
      <c r="I5" s="4">
        <f>C77</f>
        <v>4</v>
      </c>
      <c r="J5" s="4">
        <f>C91</f>
        <v>4</v>
      </c>
      <c r="K5" s="4">
        <f>C105</f>
        <v>0</v>
      </c>
      <c r="L5" s="4">
        <f>C119</f>
        <v>0</v>
      </c>
      <c r="M5" s="4">
        <f>C133</f>
        <v>0</v>
      </c>
      <c r="N5" s="19">
        <f>C147</f>
        <v>0</v>
      </c>
    </row>
    <row r="6" spans="1:15" ht="15.75" customHeight="1">
      <c r="A6" s="4"/>
      <c r="B6" s="5"/>
      <c r="C6" s="20" t="s">
        <v>53</v>
      </c>
      <c r="D6" s="21">
        <f t="shared" si="0"/>
        <v>14</v>
      </c>
      <c r="E6" s="4">
        <f>G21</f>
        <v>2</v>
      </c>
      <c r="F6" s="4">
        <f>G35</f>
        <v>5</v>
      </c>
      <c r="G6" s="4">
        <f>G49</f>
        <v>2</v>
      </c>
      <c r="H6" s="4">
        <f>G63</f>
        <v>2</v>
      </c>
      <c r="I6" s="4">
        <f>G77</f>
        <v>2</v>
      </c>
      <c r="J6" s="4">
        <f>G91</f>
        <v>1</v>
      </c>
      <c r="K6" s="4">
        <f>G105</f>
        <v>0</v>
      </c>
      <c r="L6" s="4">
        <f>G119</f>
        <v>0</v>
      </c>
      <c r="M6" s="4">
        <f>G133</f>
        <v>0</v>
      </c>
      <c r="N6" s="19">
        <f>G147</f>
        <v>0</v>
      </c>
    </row>
    <row r="7" spans="1:15" ht="15.75" customHeight="1">
      <c r="A7" s="4"/>
      <c r="B7" s="5"/>
      <c r="C7" s="22" t="s">
        <v>61</v>
      </c>
      <c r="D7" s="23">
        <f t="shared" si="0"/>
        <v>19</v>
      </c>
      <c r="E7" s="25">
        <f>K21</f>
        <v>3</v>
      </c>
      <c r="F7" s="25">
        <f>K35</f>
        <v>2</v>
      </c>
      <c r="G7" s="25">
        <f>K49</f>
        <v>3</v>
      </c>
      <c r="H7" s="25">
        <f>K63</f>
        <v>4</v>
      </c>
      <c r="I7" s="25">
        <f>K77</f>
        <v>5</v>
      </c>
      <c r="J7" s="25">
        <f>K91</f>
        <v>2</v>
      </c>
      <c r="K7" s="25">
        <f>K105</f>
        <v>0</v>
      </c>
      <c r="L7" s="25">
        <f>K119</f>
        <v>0</v>
      </c>
      <c r="M7" s="25">
        <f>K133</f>
        <v>0</v>
      </c>
      <c r="N7" s="28">
        <f>K147</f>
        <v>0</v>
      </c>
    </row>
    <row r="9" spans="1:15" ht="15.75" customHeight="1">
      <c r="A9" s="29" t="s">
        <v>3</v>
      </c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customHeight="1">
      <c r="A11" s="30" t="s">
        <v>20</v>
      </c>
      <c r="B11" s="29" t="s">
        <v>64</v>
      </c>
      <c r="C11" s="29" t="s">
        <v>66</v>
      </c>
      <c r="D11" s="24"/>
      <c r="E11" s="30" t="s">
        <v>41</v>
      </c>
      <c r="F11" s="29" t="s">
        <v>64</v>
      </c>
      <c r="G11" s="29" t="s">
        <v>66</v>
      </c>
      <c r="H11" s="24"/>
      <c r="I11" s="30"/>
      <c r="J11" s="29"/>
      <c r="K11" s="29"/>
      <c r="L11" s="2"/>
    </row>
    <row r="12" spans="1:15" ht="15.75" customHeight="1">
      <c r="A12" s="5" t="s">
        <v>39</v>
      </c>
      <c r="B12" s="31">
        <f>VLOOKUP(A12,Individual!$A$1:$AI$54,7,FALSE)</f>
        <v>97</v>
      </c>
      <c r="C12" s="4"/>
      <c r="D12" s="4"/>
      <c r="E12" s="5" t="s">
        <v>62</v>
      </c>
      <c r="F12" s="31">
        <f>VLOOKUP(E12,Individual!$A$19:$AI$54,7,FALSE)</f>
        <v>94</v>
      </c>
      <c r="G12" s="4"/>
      <c r="H12" s="4"/>
      <c r="I12" s="32"/>
      <c r="J12" s="24"/>
      <c r="K12" s="4"/>
    </row>
    <row r="13" spans="1:15" ht="15.75" customHeight="1">
      <c r="A13" s="5" t="s">
        <v>40</v>
      </c>
      <c r="B13" s="31">
        <f>VLOOKUP(A13,Individual!$A$1:$AI$54,7,FALSE)</f>
        <v>98</v>
      </c>
      <c r="C13" s="4"/>
      <c r="D13" s="4"/>
      <c r="E13" s="5" t="s">
        <v>65</v>
      </c>
      <c r="F13" s="31">
        <f>VLOOKUP(E13,Individual!$A$19:$AI$54,7,FALSE)</f>
        <v>97</v>
      </c>
      <c r="G13" s="4"/>
      <c r="H13" s="4"/>
      <c r="I13" s="32"/>
      <c r="J13" s="24"/>
      <c r="K13" s="4"/>
    </row>
    <row r="14" spans="1:15" ht="15.75" customHeight="1">
      <c r="A14" s="5" t="s">
        <v>37</v>
      </c>
      <c r="B14" s="31">
        <f>VLOOKUP(A14,Individual!$A$1:$AI$54,7,FALSE)</f>
        <v>97</v>
      </c>
      <c r="C14" s="4"/>
      <c r="D14" s="4"/>
      <c r="E14" s="5" t="s">
        <v>68</v>
      </c>
      <c r="F14" s="31">
        <f>VLOOKUP(E14,Individual!$A$19:$AI$54,7,FALSE)</f>
        <v>96</v>
      </c>
      <c r="G14" s="4"/>
      <c r="H14" s="4"/>
      <c r="I14" s="32"/>
      <c r="J14" s="24"/>
      <c r="K14" s="4"/>
    </row>
    <row r="15" spans="1:15" ht="15.75" customHeight="1">
      <c r="A15" s="34" t="s">
        <v>75</v>
      </c>
      <c r="B15" s="35">
        <f>SUM(B12:B14)</f>
        <v>292</v>
      </c>
      <c r="C15" s="15">
        <v>6</v>
      </c>
      <c r="D15" s="4"/>
      <c r="E15" s="33" t="s">
        <v>75</v>
      </c>
      <c r="F15" s="35">
        <f>SUM(F12:F14)</f>
        <v>287</v>
      </c>
      <c r="G15" s="15">
        <v>4</v>
      </c>
      <c r="H15" s="4"/>
      <c r="I15" s="33"/>
      <c r="J15" s="35"/>
      <c r="K15" s="4"/>
    </row>
    <row r="17" spans="1:12" ht="15.75" customHeight="1">
      <c r="A17" s="30" t="s">
        <v>48</v>
      </c>
      <c r="B17" s="29" t="s">
        <v>64</v>
      </c>
      <c r="C17" s="29" t="s">
        <v>66</v>
      </c>
      <c r="E17" s="30" t="s">
        <v>53</v>
      </c>
      <c r="F17" s="29" t="s">
        <v>64</v>
      </c>
      <c r="G17" s="29" t="s">
        <v>66</v>
      </c>
      <c r="H17" s="29"/>
      <c r="I17" s="30" t="s">
        <v>61</v>
      </c>
      <c r="J17" s="29" t="s">
        <v>64</v>
      </c>
      <c r="K17" s="29" t="s">
        <v>66</v>
      </c>
      <c r="L17" s="29"/>
    </row>
    <row r="18" spans="1:12" ht="15.75" customHeight="1">
      <c r="A18" s="5" t="s">
        <v>82</v>
      </c>
      <c r="B18" s="31">
        <f>VLOOKUP(A18,Individual!$A$19:$AI$54,7,FALSE)</f>
        <v>94</v>
      </c>
      <c r="C18" s="4"/>
      <c r="E18" s="5" t="s">
        <v>42</v>
      </c>
      <c r="F18" s="31">
        <f>VLOOKUP(E18,Individual!$A$1:$AI$54,7,FALSE)</f>
        <v>93</v>
      </c>
      <c r="G18" s="4"/>
      <c r="H18" s="4"/>
      <c r="I18" s="5" t="s">
        <v>49</v>
      </c>
      <c r="J18" s="31">
        <f>VLOOKUP(I18,Individual!$A$1:$AI$54,7,FALSE)</f>
        <v>92</v>
      </c>
      <c r="K18" s="4"/>
      <c r="L18" s="4"/>
    </row>
    <row r="19" spans="1:12" ht="15.75" customHeight="1">
      <c r="A19" s="5" t="s">
        <v>87</v>
      </c>
      <c r="B19" s="31">
        <f>VLOOKUP(A19,Individual!$A$19:$AI$54,7,FALSE)</f>
        <v>96</v>
      </c>
      <c r="C19" s="4"/>
      <c r="E19" s="5" t="s">
        <v>45</v>
      </c>
      <c r="F19" s="31">
        <f>VLOOKUP(E19,Individual!$A$1:$AI$54,7,FALSE)</f>
        <v>95</v>
      </c>
      <c r="G19" s="4"/>
      <c r="H19" s="4"/>
      <c r="I19" s="5" t="s">
        <v>46</v>
      </c>
      <c r="J19" s="31">
        <f>VLOOKUP(I19,Individual!$A$1:$AI$54,7,FALSE)</f>
        <v>97</v>
      </c>
      <c r="K19" s="4"/>
      <c r="L19" s="4"/>
    </row>
    <row r="20" spans="1:12" ht="15.75" customHeight="1">
      <c r="A20" s="5" t="s">
        <v>91</v>
      </c>
      <c r="B20" s="31">
        <f>VLOOKUP(A20,Individual!$A$19:$AI$54,7,FALSE)</f>
        <v>98</v>
      </c>
      <c r="C20" s="4"/>
      <c r="E20" s="5" t="s">
        <v>43</v>
      </c>
      <c r="F20" s="31">
        <f>VLOOKUP(E20,Individual!$A$1:$AI$54,7,FALSE)</f>
        <v>95</v>
      </c>
      <c r="G20" s="4"/>
      <c r="H20" s="4"/>
      <c r="I20" s="5" t="s">
        <v>47</v>
      </c>
      <c r="J20" s="31">
        <f>VLOOKUP(I20,Individual!$A$1:$AI$54,7,FALSE)</f>
        <v>95</v>
      </c>
      <c r="K20" s="4"/>
      <c r="L20" s="4"/>
    </row>
    <row r="21" spans="1:12" ht="15.75" customHeight="1">
      <c r="A21" s="34" t="s">
        <v>75</v>
      </c>
      <c r="B21" s="35">
        <f>SUM(B18:B20)</f>
        <v>288</v>
      </c>
      <c r="C21" s="15">
        <v>5</v>
      </c>
      <c r="E21" s="33" t="s">
        <v>75</v>
      </c>
      <c r="F21" s="35">
        <f>SUM(F18:F20)</f>
        <v>283</v>
      </c>
      <c r="G21" s="15">
        <v>2</v>
      </c>
      <c r="H21" s="4"/>
      <c r="I21" s="33" t="s">
        <v>75</v>
      </c>
      <c r="J21" s="35">
        <f>SUM(J18:J20)</f>
        <v>284</v>
      </c>
      <c r="K21" s="15">
        <v>3</v>
      </c>
      <c r="L21" s="4"/>
    </row>
    <row r="23" spans="1:12" ht="15.75" customHeight="1">
      <c r="A23" s="30" t="s">
        <v>4</v>
      </c>
      <c r="B23" s="24"/>
      <c r="C23" s="4"/>
      <c r="D23" s="4"/>
      <c r="E23" s="4"/>
      <c r="F23" s="4"/>
      <c r="G23" s="4"/>
      <c r="H23" s="4"/>
      <c r="I23" s="4"/>
      <c r="J23" s="4"/>
      <c r="K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12.75">
      <c r="A25" s="30" t="s">
        <v>20</v>
      </c>
      <c r="B25" s="29" t="s">
        <v>64</v>
      </c>
      <c r="C25" s="29" t="s">
        <v>66</v>
      </c>
      <c r="D25" s="24"/>
      <c r="E25" s="24"/>
      <c r="F25" s="30" t="s">
        <v>41</v>
      </c>
      <c r="G25" s="29" t="s">
        <v>64</v>
      </c>
      <c r="H25" s="29" t="s">
        <v>66</v>
      </c>
    </row>
    <row r="26" spans="1:12" ht="14.25">
      <c r="A26" s="5" t="s">
        <v>39</v>
      </c>
      <c r="B26" s="31">
        <f>VLOOKUP(A26,Individual!$A$1:$AI$54,10,FALSE)</f>
        <v>99</v>
      </c>
      <c r="C26" s="4"/>
      <c r="D26" s="4"/>
      <c r="E26" s="4"/>
      <c r="F26" s="5" t="s">
        <v>62</v>
      </c>
      <c r="G26" s="31">
        <f>VLOOKUP(F26,Individual!$A$1:$AI$54,10,FALSE)</f>
        <v>92</v>
      </c>
      <c r="H26" s="4"/>
    </row>
    <row r="27" spans="1:12" ht="14.25">
      <c r="A27" s="5" t="s">
        <v>40</v>
      </c>
      <c r="B27" s="31">
        <f>VLOOKUP(A27,Individual!$A$1:$AI$54,10,FALSE)</f>
        <v>97</v>
      </c>
      <c r="C27" s="4"/>
      <c r="D27" s="4"/>
      <c r="E27" s="4"/>
      <c r="F27" s="5" t="s">
        <v>65</v>
      </c>
      <c r="G27" s="31">
        <f>VLOOKUP(F27,Individual!$A$19:$AI$54,10,FALSE)</f>
        <v>98</v>
      </c>
      <c r="H27" s="4"/>
    </row>
    <row r="28" spans="1:12" ht="14.25">
      <c r="A28" s="5" t="s">
        <v>37</v>
      </c>
      <c r="B28" s="31">
        <f>VLOOKUP(A28,Individual!$A$1:$AI$54,10,FALSE)</f>
        <v>95</v>
      </c>
      <c r="C28" s="4"/>
      <c r="D28" s="4"/>
      <c r="E28" s="4"/>
      <c r="F28" s="5" t="s">
        <v>68</v>
      </c>
      <c r="G28" s="31">
        <f>VLOOKUP(F28,Individual!$A$19:$AI$54,10,FALSE)</f>
        <v>99</v>
      </c>
      <c r="H28" s="4"/>
    </row>
    <row r="29" spans="1:12" ht="12.75">
      <c r="A29" s="34" t="s">
        <v>75</v>
      </c>
      <c r="B29" s="35">
        <f>SUM(B26:B28)</f>
        <v>291</v>
      </c>
      <c r="C29" s="15">
        <v>6</v>
      </c>
      <c r="D29" s="4"/>
      <c r="E29" s="4"/>
      <c r="F29" s="33" t="s">
        <v>75</v>
      </c>
      <c r="G29" s="35">
        <f>SUM(G26:G28)</f>
        <v>289</v>
      </c>
      <c r="H29" s="15">
        <v>5</v>
      </c>
    </row>
    <row r="31" spans="1:12" ht="12.75">
      <c r="A31" s="30" t="s">
        <v>48</v>
      </c>
      <c r="B31" s="29" t="s">
        <v>64</v>
      </c>
      <c r="C31" s="29" t="s">
        <v>66</v>
      </c>
      <c r="E31" s="30" t="s">
        <v>53</v>
      </c>
      <c r="F31" s="29" t="s">
        <v>64</v>
      </c>
      <c r="G31" s="29" t="s">
        <v>66</v>
      </c>
      <c r="H31" s="29"/>
      <c r="I31" s="30" t="s">
        <v>61</v>
      </c>
      <c r="J31" s="29" t="s">
        <v>64</v>
      </c>
      <c r="K31" s="29" t="s">
        <v>66</v>
      </c>
    </row>
    <row r="32" spans="1:12" ht="14.25">
      <c r="A32" s="5" t="s">
        <v>82</v>
      </c>
      <c r="B32" s="31">
        <f>VLOOKUP(A32,Individual!$A$19:$AI$54,10,FALSE)</f>
        <v>97</v>
      </c>
      <c r="C32" s="4"/>
      <c r="E32" s="5" t="s">
        <v>42</v>
      </c>
      <c r="F32" s="31">
        <f>VLOOKUP(E32,Individual!$A$1:$AI$54,10,FALSE)</f>
        <v>94</v>
      </c>
      <c r="G32" s="4"/>
      <c r="H32" s="4"/>
      <c r="I32" s="5" t="s">
        <v>49</v>
      </c>
      <c r="J32" s="31">
        <f>VLOOKUP(I32,Individual!$A$1:$AI$54,10,FALSE)</f>
        <v>93</v>
      </c>
      <c r="K32" s="4"/>
    </row>
    <row r="33" spans="1:11" ht="14.25">
      <c r="A33" s="5" t="s">
        <v>87</v>
      </c>
      <c r="B33" s="31">
        <f>VLOOKUP(A33,Individual!$A$19:$AI$54,10,FALSE)</f>
        <v>92</v>
      </c>
      <c r="C33" s="4"/>
      <c r="E33" s="5" t="s">
        <v>45</v>
      </c>
      <c r="F33" s="31">
        <f>VLOOKUP(E33,Individual!$A$1:$AI$54,10,FALSE)</f>
        <v>97</v>
      </c>
      <c r="G33" s="4"/>
      <c r="H33" s="4"/>
      <c r="I33" s="5" t="s">
        <v>46</v>
      </c>
      <c r="J33" s="31">
        <f>VLOOKUP(I33,Individual!$A$1:$AI$54,10,FALSE)</f>
        <v>94</v>
      </c>
      <c r="K33" s="4"/>
    </row>
    <row r="34" spans="1:11" ht="14.25">
      <c r="A34" s="5" t="s">
        <v>91</v>
      </c>
      <c r="B34" s="31">
        <f>VLOOKUP(A34,Individual!$A$19:$AI$54,10,FALSE)</f>
        <v>96</v>
      </c>
      <c r="C34" s="4"/>
      <c r="E34" s="5" t="s">
        <v>43</v>
      </c>
      <c r="F34" s="31">
        <f>VLOOKUP(E34,Individual!$A$1:$AI$54,10,FALSE)</f>
        <v>98</v>
      </c>
      <c r="G34" s="4"/>
      <c r="H34" s="4"/>
      <c r="I34" s="5" t="s">
        <v>47</v>
      </c>
      <c r="J34" s="31">
        <f>VLOOKUP(I34,Individual!$A$1:$AI$54,10,FALSE)</f>
        <v>95</v>
      </c>
      <c r="K34" s="4"/>
    </row>
    <row r="35" spans="1:11" ht="12.75">
      <c r="A35" s="34" t="s">
        <v>75</v>
      </c>
      <c r="B35" s="35">
        <f>SUM(B32:B34)</f>
        <v>285</v>
      </c>
      <c r="C35" s="15">
        <v>3</v>
      </c>
      <c r="E35" s="33" t="s">
        <v>75</v>
      </c>
      <c r="F35" s="35">
        <f>SUM(F32:F34)</f>
        <v>289</v>
      </c>
      <c r="G35" s="15">
        <v>5</v>
      </c>
      <c r="H35" s="4"/>
      <c r="I35" s="33" t="s">
        <v>75</v>
      </c>
      <c r="J35" s="35">
        <f>SUM(J32:J34)</f>
        <v>282</v>
      </c>
      <c r="K35" s="15">
        <v>2</v>
      </c>
    </row>
    <row r="37" spans="1:11" ht="12.75">
      <c r="A37" s="30" t="s">
        <v>5</v>
      </c>
      <c r="B37" s="2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0" t="s">
        <v>20</v>
      </c>
      <c r="B39" s="29" t="s">
        <v>64</v>
      </c>
      <c r="C39" s="29" t="s">
        <v>66</v>
      </c>
      <c r="D39" s="24"/>
      <c r="E39" s="24"/>
      <c r="F39" s="30" t="s">
        <v>41</v>
      </c>
      <c r="G39" s="29" t="s">
        <v>64</v>
      </c>
      <c r="H39" s="29" t="s">
        <v>66</v>
      </c>
    </row>
    <row r="40" spans="1:11" ht="14.25">
      <c r="A40" s="5" t="s">
        <v>39</v>
      </c>
      <c r="B40" s="31">
        <f>VLOOKUP(A40,Individual!$A$1:$AI$54,13,FALSE)</f>
        <v>99</v>
      </c>
      <c r="C40" s="4"/>
      <c r="D40" s="4"/>
      <c r="E40" s="4"/>
      <c r="F40" s="5" t="s">
        <v>62</v>
      </c>
      <c r="G40" s="31">
        <f>VLOOKUP(F40,Individual!$A$19:$AI$54,13,FALSE)</f>
        <v>96</v>
      </c>
      <c r="H40" s="4"/>
    </row>
    <row r="41" spans="1:11" ht="14.25">
      <c r="A41" s="5" t="s">
        <v>40</v>
      </c>
      <c r="B41" s="31">
        <f>VLOOKUP(A41,Individual!$A$1:$AI$54,13,FALSE)</f>
        <v>97</v>
      </c>
      <c r="C41" s="4"/>
      <c r="D41" s="4"/>
      <c r="E41" s="4"/>
      <c r="F41" s="5" t="s">
        <v>65</v>
      </c>
      <c r="G41" s="31">
        <f>VLOOKUP(F41,Individual!$A$1:$AI$54,13,FALSE)</f>
        <v>99</v>
      </c>
      <c r="H41" s="4"/>
    </row>
    <row r="42" spans="1:11" ht="14.25">
      <c r="A42" s="5" t="s">
        <v>37</v>
      </c>
      <c r="B42" s="31">
        <f>VLOOKUP(A42,Individual!$A$1:$AI$54,13,FALSE)</f>
        <v>97</v>
      </c>
      <c r="C42" s="4"/>
      <c r="D42" s="4"/>
      <c r="E42" s="4"/>
      <c r="F42" s="5" t="s">
        <v>68</v>
      </c>
      <c r="G42" s="31">
        <f>VLOOKUP(F42,Individual!$A$19:$AI$54,13,FALSE)</f>
        <v>98</v>
      </c>
      <c r="H42" s="4"/>
    </row>
    <row r="43" spans="1:11" ht="12.75">
      <c r="A43" s="34" t="s">
        <v>75</v>
      </c>
      <c r="B43" s="35">
        <f>SUM(B40:B42)</f>
        <v>293</v>
      </c>
      <c r="C43" s="15">
        <v>6</v>
      </c>
      <c r="D43" s="4"/>
      <c r="E43" s="4"/>
      <c r="F43" s="33" t="s">
        <v>75</v>
      </c>
      <c r="G43" s="35">
        <f>SUM(G40:G42)</f>
        <v>293</v>
      </c>
      <c r="H43" s="15">
        <v>6</v>
      </c>
    </row>
    <row r="45" spans="1:11" ht="12.75">
      <c r="A45" s="30" t="s">
        <v>48</v>
      </c>
      <c r="B45" s="29" t="s">
        <v>64</v>
      </c>
      <c r="C45" s="29" t="s">
        <v>66</v>
      </c>
      <c r="E45" s="30" t="s">
        <v>53</v>
      </c>
      <c r="F45" s="29" t="s">
        <v>64</v>
      </c>
      <c r="G45" s="29" t="s">
        <v>66</v>
      </c>
      <c r="H45" s="29"/>
      <c r="I45" s="30" t="s">
        <v>61</v>
      </c>
      <c r="J45" s="29" t="s">
        <v>64</v>
      </c>
      <c r="K45" s="29" t="s">
        <v>66</v>
      </c>
    </row>
    <row r="46" spans="1:11" ht="14.25">
      <c r="A46" s="5" t="s">
        <v>82</v>
      </c>
      <c r="B46" s="31">
        <f>VLOOKUP(A46,Individual!$A$19:$AI$54,13,FALSE)</f>
        <v>94</v>
      </c>
      <c r="C46" s="4"/>
      <c r="E46" s="5" t="s">
        <v>42</v>
      </c>
      <c r="F46" s="31">
        <f>VLOOKUP(E46,Individual!$A$1:$AI$54,13,FALSE)</f>
        <v>92</v>
      </c>
      <c r="G46" s="4"/>
      <c r="H46" s="4"/>
      <c r="I46" s="5" t="s">
        <v>49</v>
      </c>
      <c r="J46" s="31">
        <f>VLOOKUP(I46,Individual!$A$1:$AI$54,13,FALSE)</f>
        <v>91</v>
      </c>
      <c r="K46" s="4"/>
    </row>
    <row r="47" spans="1:11" ht="14.25">
      <c r="A47" s="5" t="s">
        <v>87</v>
      </c>
      <c r="B47" s="31">
        <f>VLOOKUP(A47,Individual!$A$19:$AI$54,13,FALSE)</f>
        <v>91</v>
      </c>
      <c r="C47" s="4"/>
      <c r="E47" s="5" t="s">
        <v>45</v>
      </c>
      <c r="F47" s="31">
        <f>VLOOKUP(E47,Individual!$A$1:$AI$54,13,FALSE)</f>
        <v>94</v>
      </c>
      <c r="G47" s="4"/>
      <c r="H47" s="4"/>
      <c r="I47" s="5" t="s">
        <v>46</v>
      </c>
      <c r="J47" s="31">
        <f>VLOOKUP(I47,Individual!$A$1:$AI$54,13,FALSE)</f>
        <v>96</v>
      </c>
      <c r="K47" s="4"/>
    </row>
    <row r="48" spans="1:11" ht="14.25">
      <c r="A48" s="5" t="s">
        <v>91</v>
      </c>
      <c r="B48" s="31">
        <f>VLOOKUP(A48,Individual!$A$19:$AI$54,13,FALSE)</f>
        <v>98</v>
      </c>
      <c r="C48" s="4"/>
      <c r="E48" s="5" t="s">
        <v>43</v>
      </c>
      <c r="F48" s="31">
        <f>VLOOKUP(E48,Individual!$A$1:$AI$54,13,FALSE)</f>
        <v>91</v>
      </c>
      <c r="G48" s="4"/>
      <c r="H48" s="4"/>
      <c r="I48" s="5" t="s">
        <v>47</v>
      </c>
      <c r="J48" s="31">
        <f>VLOOKUP(I48,Individual!$A$1:$AI$54,13,FALSE)</f>
        <v>95</v>
      </c>
      <c r="K48" s="4"/>
    </row>
    <row r="49" spans="1:11" ht="12.75">
      <c r="A49" s="34" t="s">
        <v>75</v>
      </c>
      <c r="B49" s="35">
        <f>SUM(B46:B48)</f>
        <v>283</v>
      </c>
      <c r="C49" s="15">
        <v>4</v>
      </c>
      <c r="E49" s="33" t="s">
        <v>75</v>
      </c>
      <c r="F49" s="35">
        <f>SUM(F46:F48)</f>
        <v>277</v>
      </c>
      <c r="G49" s="15">
        <v>2</v>
      </c>
      <c r="H49" s="4"/>
      <c r="I49" s="33" t="s">
        <v>75</v>
      </c>
      <c r="J49" s="35">
        <f>SUM(J46:J48)</f>
        <v>282</v>
      </c>
      <c r="K49" s="15">
        <v>3</v>
      </c>
    </row>
    <row r="51" spans="1:11" ht="12.75">
      <c r="A51" s="30" t="s">
        <v>6</v>
      </c>
      <c r="B51" s="2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30" t="s">
        <v>20</v>
      </c>
      <c r="B53" s="29" t="s">
        <v>64</v>
      </c>
      <c r="C53" s="29" t="s">
        <v>66</v>
      </c>
      <c r="D53" s="24"/>
      <c r="E53" s="24"/>
      <c r="F53" s="30" t="s">
        <v>41</v>
      </c>
      <c r="G53" s="29" t="s">
        <v>64</v>
      </c>
      <c r="H53" s="29" t="s">
        <v>66</v>
      </c>
    </row>
    <row r="54" spans="1:11" ht="14.25">
      <c r="A54" s="5" t="s">
        <v>39</v>
      </c>
      <c r="B54" s="31">
        <f>VLOOKUP(A54,Individual!$A$1:$AI$54,16,FALSE)</f>
        <v>97</v>
      </c>
      <c r="C54" s="4"/>
      <c r="D54" s="4"/>
      <c r="E54" s="4"/>
      <c r="F54" s="5" t="s">
        <v>62</v>
      </c>
      <c r="G54" s="31">
        <f>VLOOKUP(F54,Individual!$A$19:$AI$54,16,FALSE)</f>
        <v>96</v>
      </c>
      <c r="H54" s="4"/>
    </row>
    <row r="55" spans="1:11" ht="14.25">
      <c r="A55" s="5" t="s">
        <v>40</v>
      </c>
      <c r="B55" s="31">
        <f>VLOOKUP(A55,Individual!$A$1:$AI$54,16,FALSE)</f>
        <v>97</v>
      </c>
      <c r="C55" s="4"/>
      <c r="D55" s="4"/>
      <c r="E55" s="4"/>
      <c r="F55" s="5" t="s">
        <v>65</v>
      </c>
      <c r="G55" s="31">
        <f>VLOOKUP(F55,Individual!$A$1:$AI$54,16,FALSE)</f>
        <v>93</v>
      </c>
      <c r="H55" s="4"/>
    </row>
    <row r="56" spans="1:11" ht="14.25">
      <c r="A56" s="5" t="s">
        <v>37</v>
      </c>
      <c r="B56" s="31">
        <f>VLOOKUP(A56,Individual!$A$1:$AI$54,16,FALSE)</f>
        <v>99</v>
      </c>
      <c r="C56" s="4"/>
      <c r="D56" s="4"/>
      <c r="E56" s="4"/>
      <c r="F56" s="5" t="s">
        <v>68</v>
      </c>
      <c r="G56" s="31">
        <f>VLOOKUP(F56,Individual!$A$19:$AI$54,16,FALSE)</f>
        <v>95</v>
      </c>
      <c r="H56" s="4"/>
    </row>
    <row r="57" spans="1:11" ht="12.75">
      <c r="A57" s="34" t="s">
        <v>75</v>
      </c>
      <c r="B57" s="35">
        <f>SUM(B54:B56)</f>
        <v>293</v>
      </c>
      <c r="C57" s="15">
        <v>6</v>
      </c>
      <c r="D57" s="4"/>
      <c r="E57" s="4"/>
      <c r="F57" s="33" t="s">
        <v>75</v>
      </c>
      <c r="G57" s="35">
        <f>SUM(G54:G56)</f>
        <v>284</v>
      </c>
      <c r="H57" s="15">
        <v>3</v>
      </c>
    </row>
    <row r="59" spans="1:11" ht="12.75">
      <c r="A59" s="30" t="s">
        <v>48</v>
      </c>
      <c r="B59" s="29" t="s">
        <v>64</v>
      </c>
      <c r="C59" s="29" t="s">
        <v>66</v>
      </c>
      <c r="E59" s="30" t="s">
        <v>53</v>
      </c>
      <c r="F59" s="29" t="s">
        <v>64</v>
      </c>
      <c r="G59" s="29" t="s">
        <v>66</v>
      </c>
      <c r="H59" s="29"/>
      <c r="I59" s="30" t="s">
        <v>61</v>
      </c>
      <c r="J59" s="29" t="s">
        <v>64</v>
      </c>
      <c r="K59" s="29" t="s">
        <v>66</v>
      </c>
    </row>
    <row r="60" spans="1:11" ht="14.25">
      <c r="A60" s="5" t="s">
        <v>82</v>
      </c>
      <c r="B60" s="31">
        <f>VLOOKUP(A60,Individual!$A$19:$AI$54,16,FALSE)</f>
        <v>97</v>
      </c>
      <c r="C60" s="4"/>
      <c r="E60" s="5" t="s">
        <v>42</v>
      </c>
      <c r="F60" s="31">
        <f>VLOOKUP(E60,Individual!$A$1:$AI$54,16,FALSE)</f>
        <v>96</v>
      </c>
      <c r="G60" s="4"/>
      <c r="H60" s="4"/>
      <c r="I60" s="5" t="s">
        <v>49</v>
      </c>
      <c r="J60" s="31">
        <f>VLOOKUP(I60,Individual!$A$1:$AI$54,16,FALSE)</f>
        <v>94</v>
      </c>
      <c r="K60" s="4"/>
    </row>
    <row r="61" spans="1:11" ht="14.25">
      <c r="A61" s="5" t="s">
        <v>87</v>
      </c>
      <c r="B61" s="31">
        <f>VLOOKUP(A61,Individual!$A$19:$AI$54,16,FALSE)</f>
        <v>96</v>
      </c>
      <c r="C61" s="4"/>
      <c r="E61" s="5" t="s">
        <v>45</v>
      </c>
      <c r="F61" s="31">
        <f>VLOOKUP(E61,Individual!$A$1:$AI$54,16,FALSE)</f>
        <v>90</v>
      </c>
      <c r="G61" s="4"/>
      <c r="H61" s="4"/>
      <c r="I61" s="5" t="s">
        <v>46</v>
      </c>
      <c r="J61" s="31">
        <f>VLOOKUP(I61,Individual!$A$1:$AI$54,16,FALSE)</f>
        <v>96</v>
      </c>
      <c r="K61" s="4"/>
    </row>
    <row r="62" spans="1:11" ht="14.25">
      <c r="A62" s="5" t="s">
        <v>91</v>
      </c>
      <c r="B62" s="31">
        <f>VLOOKUP(A62,Individual!$A$19:$AI$54,16,FALSE)</f>
        <v>95</v>
      </c>
      <c r="C62" s="4"/>
      <c r="E62" s="5" t="s">
        <v>43</v>
      </c>
      <c r="F62" s="31">
        <f>VLOOKUP(E62,Individual!$A$1:$AI$54,16,FALSE)</f>
        <v>93</v>
      </c>
      <c r="G62" s="4"/>
      <c r="H62" s="4"/>
      <c r="I62" s="5" t="s">
        <v>47</v>
      </c>
      <c r="J62" s="31">
        <f>VLOOKUP(I62,Individual!$A$1:$AI$54,16,FALSE)</f>
        <v>97</v>
      </c>
      <c r="K62" s="4"/>
    </row>
    <row r="63" spans="1:11" ht="12.75">
      <c r="A63" s="34" t="s">
        <v>75</v>
      </c>
      <c r="B63" s="35">
        <f>SUM(B60:B62)</f>
        <v>288</v>
      </c>
      <c r="C63" s="15">
        <v>5</v>
      </c>
      <c r="E63" s="33" t="s">
        <v>75</v>
      </c>
      <c r="F63" s="35">
        <f>SUM(F60:F62)</f>
        <v>279</v>
      </c>
      <c r="G63" s="15">
        <v>2</v>
      </c>
      <c r="H63" s="4"/>
      <c r="I63" s="33" t="s">
        <v>75</v>
      </c>
      <c r="J63" s="35">
        <f>SUM(J60:J62)</f>
        <v>287</v>
      </c>
      <c r="K63" s="15">
        <v>4</v>
      </c>
    </row>
    <row r="65" spans="1:11" ht="12.75">
      <c r="A65" s="30" t="s">
        <v>7</v>
      </c>
      <c r="B65" s="2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30" t="s">
        <v>20</v>
      </c>
      <c r="B67" s="29" t="s">
        <v>64</v>
      </c>
      <c r="C67" s="29" t="s">
        <v>66</v>
      </c>
      <c r="D67" s="24"/>
      <c r="E67" s="24"/>
      <c r="F67" s="30" t="s">
        <v>41</v>
      </c>
      <c r="G67" s="29" t="s">
        <v>64</v>
      </c>
      <c r="H67" s="29" t="s">
        <v>66</v>
      </c>
    </row>
    <row r="68" spans="1:11" ht="14.25">
      <c r="A68" s="5" t="s">
        <v>39</v>
      </c>
      <c r="B68" s="31">
        <f>VLOOKUP(A68,Individual!$A$1:$AI$54,19,FALSE)</f>
        <v>97</v>
      </c>
      <c r="C68" s="4"/>
      <c r="D68" s="4"/>
      <c r="E68" s="4"/>
      <c r="F68" s="5" t="s">
        <v>62</v>
      </c>
      <c r="G68" s="31">
        <f>VLOOKUP(F68,Individual!$A$19:$AI$54,19,FALSE)</f>
        <v>96</v>
      </c>
      <c r="H68" s="4"/>
    </row>
    <row r="69" spans="1:11" ht="14.25">
      <c r="A69" s="5" t="s">
        <v>40</v>
      </c>
      <c r="B69" s="31">
        <f>VLOOKUP(A69,Individual!$A$1:$AI$54,19,FALSE)</f>
        <v>95</v>
      </c>
      <c r="C69" s="4"/>
      <c r="D69" s="4"/>
      <c r="E69" s="4"/>
      <c r="F69" s="5" t="s">
        <v>65</v>
      </c>
      <c r="G69" s="31">
        <f>VLOOKUP(F69,Individual!$A$19:$AI$54,19,FALSE)</f>
        <v>95</v>
      </c>
      <c r="H69" s="4"/>
    </row>
    <row r="70" spans="1:11" ht="14.25">
      <c r="A70" s="5" t="s">
        <v>37</v>
      </c>
      <c r="B70" s="31">
        <f>VLOOKUP(A70,Individual!$A$1:$AI$54,19,FALSE)</f>
        <v>97</v>
      </c>
      <c r="C70" s="4"/>
      <c r="D70" s="4"/>
      <c r="E70" s="4"/>
      <c r="F70" s="5" t="s">
        <v>68</v>
      </c>
      <c r="G70" s="31">
        <f>VLOOKUP(F70,Individual!$A$19:$AI$54,19,FALSE)</f>
        <v>92</v>
      </c>
      <c r="H70" s="4"/>
    </row>
    <row r="71" spans="1:11" ht="12.75">
      <c r="A71" s="34" t="s">
        <v>75</v>
      </c>
      <c r="B71" s="35">
        <f>SUM(B68:B70)</f>
        <v>289</v>
      </c>
      <c r="C71" s="15">
        <v>6</v>
      </c>
      <c r="D71" s="4"/>
      <c r="E71" s="4"/>
      <c r="F71" s="33" t="s">
        <v>75</v>
      </c>
      <c r="G71" s="35">
        <f>SUM(G68:G70)</f>
        <v>283</v>
      </c>
      <c r="H71" s="15">
        <v>3</v>
      </c>
    </row>
    <row r="73" spans="1:11" ht="12.75">
      <c r="A73" s="30" t="s">
        <v>48</v>
      </c>
      <c r="B73" s="29" t="s">
        <v>64</v>
      </c>
      <c r="C73" s="29" t="s">
        <v>66</v>
      </c>
      <c r="E73" s="30" t="s">
        <v>53</v>
      </c>
      <c r="F73" s="29" t="s">
        <v>64</v>
      </c>
      <c r="G73" s="29" t="s">
        <v>66</v>
      </c>
      <c r="H73" s="29"/>
      <c r="I73" s="30" t="s">
        <v>61</v>
      </c>
      <c r="J73" s="29" t="s">
        <v>64</v>
      </c>
      <c r="K73" s="29" t="s">
        <v>66</v>
      </c>
    </row>
    <row r="74" spans="1:11" ht="14.25">
      <c r="A74" s="5" t="s">
        <v>82</v>
      </c>
      <c r="B74" s="31">
        <f>VLOOKUP(A74,Individual!$A$19:$AI$54,19,FALSE)</f>
        <v>93</v>
      </c>
      <c r="C74" s="4"/>
      <c r="E74" s="5" t="s">
        <v>42</v>
      </c>
      <c r="F74" s="31">
        <f>VLOOKUP(E74,Individual!$A$1:$AI$54,19,FALSE)</f>
        <v>95</v>
      </c>
      <c r="G74" s="4"/>
      <c r="H74" s="4"/>
      <c r="I74" s="5" t="s">
        <v>49</v>
      </c>
      <c r="J74" s="31">
        <f>VLOOKUP(I74,Individual!$A$1:$AI$54,19,FALSE)</f>
        <v>95</v>
      </c>
      <c r="K74" s="4"/>
    </row>
    <row r="75" spans="1:11" ht="14.25">
      <c r="A75" s="5" t="s">
        <v>87</v>
      </c>
      <c r="B75" s="31">
        <f>VLOOKUP(A75,Individual!$A$19:$AI$54,19,FALSE)</f>
        <v>94</v>
      </c>
      <c r="C75" s="4"/>
      <c r="E75" s="5" t="s">
        <v>45</v>
      </c>
      <c r="F75" s="31">
        <f>VLOOKUP(E75,Individual!$A$1:$AI$54,19,FALSE)</f>
        <v>93</v>
      </c>
      <c r="G75" s="4"/>
      <c r="H75" s="4"/>
      <c r="I75" s="5" t="s">
        <v>46</v>
      </c>
      <c r="J75" s="31">
        <f>VLOOKUP(I75,Individual!$A$1:$AI$54,19,FALSE)</f>
        <v>97</v>
      </c>
      <c r="K75" s="4"/>
    </row>
    <row r="76" spans="1:11" ht="14.25">
      <c r="A76" s="5" t="s">
        <v>91</v>
      </c>
      <c r="B76" s="31">
        <f>VLOOKUP(A76,Individual!$A$19:$AI$54,19,FALSE)</f>
        <v>97</v>
      </c>
      <c r="C76" s="4"/>
      <c r="E76" s="5" t="s">
        <v>43</v>
      </c>
      <c r="F76" s="31">
        <f>VLOOKUP(E76,Individual!$A$1:$AI$54,19,FALSE)</f>
        <v>94</v>
      </c>
      <c r="G76" s="4"/>
      <c r="H76" s="4"/>
      <c r="I76" s="5" t="s">
        <v>47</v>
      </c>
      <c r="J76" s="31">
        <f>VLOOKUP(I76,Individual!$A$1:$AI$54,19,FALSE)</f>
        <v>95</v>
      </c>
      <c r="K76" s="4"/>
    </row>
    <row r="77" spans="1:11" ht="12.75">
      <c r="A77" s="34" t="s">
        <v>75</v>
      </c>
      <c r="B77" s="35">
        <f>SUM(B74:B76)</f>
        <v>284</v>
      </c>
      <c r="C77" s="15">
        <v>4</v>
      </c>
      <c r="E77" s="33" t="s">
        <v>75</v>
      </c>
      <c r="F77" s="35">
        <f>SUM(F74:F76)</f>
        <v>282</v>
      </c>
      <c r="G77" s="15">
        <v>2</v>
      </c>
      <c r="H77" s="4"/>
      <c r="I77" s="33" t="s">
        <v>75</v>
      </c>
      <c r="J77" s="35">
        <f>SUM(J74:J76)</f>
        <v>287</v>
      </c>
      <c r="K77" s="15">
        <v>5</v>
      </c>
    </row>
    <row r="79" spans="1:11" ht="12.75">
      <c r="A79" s="30" t="s">
        <v>8</v>
      </c>
      <c r="B79" s="2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30" t="s">
        <v>20</v>
      </c>
      <c r="B81" s="29" t="s">
        <v>64</v>
      </c>
      <c r="C81" s="29" t="s">
        <v>66</v>
      </c>
      <c r="D81" s="24"/>
      <c r="E81" s="24"/>
      <c r="F81" s="30" t="s">
        <v>41</v>
      </c>
      <c r="G81" s="29" t="s">
        <v>64</v>
      </c>
      <c r="H81" s="29" t="s">
        <v>66</v>
      </c>
    </row>
    <row r="82" spans="1:11" ht="14.25">
      <c r="A82" s="5" t="s">
        <v>39</v>
      </c>
      <c r="B82" s="31">
        <f>VLOOKUP(A82,Individual!$A$1:$AI$54,22,FALSE)</f>
        <v>98</v>
      </c>
      <c r="C82" s="4"/>
      <c r="D82" s="4"/>
      <c r="E82" s="4"/>
      <c r="F82" s="5" t="s">
        <v>62</v>
      </c>
      <c r="G82" s="31">
        <f>VLOOKUP(F82,Individual!$A$19:$AI$54,22,FALSE)</f>
        <v>97</v>
      </c>
      <c r="H82" s="4"/>
    </row>
    <row r="83" spans="1:11" ht="14.25">
      <c r="A83" s="5" t="s">
        <v>40</v>
      </c>
      <c r="B83" s="31">
        <f>VLOOKUP(A83,Individual!$A$1:$AI$54,22,FALSE)</f>
        <v>97</v>
      </c>
      <c r="C83" s="4"/>
      <c r="D83" s="4"/>
      <c r="E83" s="4"/>
      <c r="F83" s="5" t="s">
        <v>65</v>
      </c>
      <c r="G83" s="31">
        <f>VLOOKUP(F83,Individual!$A$19:$AI$54,22,FALSE)</f>
        <v>99</v>
      </c>
      <c r="H83" s="4"/>
    </row>
    <row r="84" spans="1:11" ht="14.25">
      <c r="A84" s="5" t="s">
        <v>37</v>
      </c>
      <c r="B84" s="31">
        <f>VLOOKUP(A84,Individual!$A$1:$AI$54,22,FALSE)</f>
        <v>95</v>
      </c>
      <c r="C84" s="4"/>
      <c r="D84" s="4"/>
      <c r="E84" s="4"/>
      <c r="F84" s="5" t="s">
        <v>68</v>
      </c>
      <c r="G84" s="31">
        <f>VLOOKUP(F84,Individual!$A$19:$AI$54,22,FALSE)</f>
        <v>95</v>
      </c>
      <c r="H84" s="4"/>
    </row>
    <row r="85" spans="1:11" ht="12.75">
      <c r="A85" s="34" t="s">
        <v>75</v>
      </c>
      <c r="B85" s="35">
        <f>SUM(B82:B84)</f>
        <v>290</v>
      </c>
      <c r="C85" s="15">
        <v>5</v>
      </c>
      <c r="D85" s="4"/>
      <c r="E85" s="4"/>
      <c r="F85" s="33" t="s">
        <v>75</v>
      </c>
      <c r="G85" s="35">
        <f>SUM(G82:G84)</f>
        <v>291</v>
      </c>
      <c r="H85" s="15">
        <v>6</v>
      </c>
    </row>
    <row r="87" spans="1:11" ht="12.75">
      <c r="A87" s="30" t="s">
        <v>48</v>
      </c>
      <c r="B87" s="29" t="s">
        <v>64</v>
      </c>
      <c r="C87" s="29" t="s">
        <v>66</v>
      </c>
      <c r="E87" s="30" t="s">
        <v>53</v>
      </c>
      <c r="F87" s="29" t="s">
        <v>64</v>
      </c>
      <c r="G87" s="29" t="s">
        <v>66</v>
      </c>
      <c r="H87" s="29"/>
      <c r="I87" s="30" t="s">
        <v>61</v>
      </c>
      <c r="J87" s="29" t="s">
        <v>64</v>
      </c>
      <c r="K87" s="29" t="s">
        <v>66</v>
      </c>
    </row>
    <row r="88" spans="1:11" ht="14.25">
      <c r="A88" s="5" t="s">
        <v>82</v>
      </c>
      <c r="B88" s="31">
        <f>VLOOKUP(A88,Individual!$A$19:$AI$54,22,FALSE)</f>
        <v>96</v>
      </c>
      <c r="C88" s="4"/>
      <c r="E88" s="5" t="s">
        <v>42</v>
      </c>
      <c r="F88" s="31">
        <f>VLOOKUP(E88,Individual!$A$1:$AI$54,22,FALSE)</f>
        <v>94</v>
      </c>
      <c r="G88" s="4"/>
      <c r="H88" s="4"/>
      <c r="I88" s="5" t="s">
        <v>49</v>
      </c>
      <c r="J88" s="31">
        <f>VLOOKUP(I88,Individual!$A$1:$AI$54,22,FALSE)</f>
        <v>98</v>
      </c>
      <c r="K88" s="4"/>
    </row>
    <row r="89" spans="1:11" ht="14.25">
      <c r="A89" s="5" t="s">
        <v>87</v>
      </c>
      <c r="B89" s="31">
        <f>VLOOKUP(A89,Individual!$A$19:$AI$54,22,FALSE)</f>
        <v>96</v>
      </c>
      <c r="C89" s="4"/>
      <c r="E89" s="5" t="s">
        <v>45</v>
      </c>
      <c r="F89" s="31">
        <f>VLOOKUP(E89,Individual!$A$1:$AI$54,22,FALSE)</f>
        <v>94</v>
      </c>
      <c r="G89" s="4"/>
      <c r="H89" s="4"/>
      <c r="I89" s="5" t="s">
        <v>46</v>
      </c>
      <c r="J89" s="31">
        <f>VLOOKUP(I89,Individual!$A$1:$AI$54,22,FALSE)</f>
        <v>97</v>
      </c>
      <c r="K89" s="4"/>
    </row>
    <row r="90" spans="1:11" ht="14.25">
      <c r="A90" s="5" t="s">
        <v>91</v>
      </c>
      <c r="B90" s="31">
        <f>VLOOKUP(A90,Individual!$A$19:$AI$54,22,FALSE)</f>
        <v>97</v>
      </c>
      <c r="C90" s="4"/>
      <c r="E90" s="5" t="s">
        <v>43</v>
      </c>
      <c r="F90" s="31">
        <f>VLOOKUP(E90,Individual!$A$1:$AI$54,22,FALSE)</f>
        <v>96</v>
      </c>
      <c r="G90" s="4"/>
      <c r="H90" s="4"/>
      <c r="I90" s="5" t="s">
        <v>47</v>
      </c>
      <c r="J90" s="31">
        <f>VLOOKUP(I90,Individual!$A$1:$AI$54,22,FALSE)</f>
        <v>91</v>
      </c>
      <c r="K90" s="4"/>
    </row>
    <row r="91" spans="1:11" ht="12.75">
      <c r="A91" s="34" t="s">
        <v>75</v>
      </c>
      <c r="B91" s="35">
        <f>SUM(B88:B90)</f>
        <v>289</v>
      </c>
      <c r="C91" s="15">
        <v>4</v>
      </c>
      <c r="E91" s="33" t="s">
        <v>75</v>
      </c>
      <c r="F91" s="35">
        <f>SUM(F88:F90)</f>
        <v>284</v>
      </c>
      <c r="G91" s="15">
        <v>1</v>
      </c>
      <c r="H91" s="4"/>
      <c r="I91" s="33" t="s">
        <v>75</v>
      </c>
      <c r="J91" s="35">
        <f>SUM(J88:J90)</f>
        <v>286</v>
      </c>
      <c r="K91" s="15">
        <v>2</v>
      </c>
    </row>
    <row r="93" spans="1:11" ht="12.75">
      <c r="A93" s="30" t="s">
        <v>9</v>
      </c>
      <c r="B93" s="2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30" t="s">
        <v>20</v>
      </c>
      <c r="B95" s="29" t="s">
        <v>64</v>
      </c>
      <c r="C95" s="29" t="s">
        <v>66</v>
      </c>
      <c r="D95" s="24"/>
      <c r="E95" s="24"/>
      <c r="F95" s="30" t="s">
        <v>41</v>
      </c>
      <c r="G95" s="29" t="s">
        <v>64</v>
      </c>
      <c r="H95" s="29" t="s">
        <v>66</v>
      </c>
    </row>
    <row r="96" spans="1:11" ht="14.25">
      <c r="A96" s="5" t="s">
        <v>39</v>
      </c>
      <c r="B96" s="31">
        <f>VLOOKUP(A96,Individual!$A$1:$AI$54,25,FALSE)</f>
        <v>97</v>
      </c>
      <c r="C96" s="4"/>
      <c r="D96" s="4"/>
      <c r="E96" s="4"/>
      <c r="F96" s="5" t="s">
        <v>62</v>
      </c>
      <c r="G96" s="31">
        <f>VLOOKUP(F96,Individual!$A$19:$AI$54,25,FALSE)</f>
        <v>0</v>
      </c>
      <c r="H96" s="4"/>
    </row>
    <row r="97" spans="1:11" ht="14.25">
      <c r="A97" s="5" t="s">
        <v>40</v>
      </c>
      <c r="B97" s="31">
        <f>VLOOKUP(A97,Individual!$A$1:$AI$54,25,FALSE)</f>
        <v>0</v>
      </c>
      <c r="C97" s="4"/>
      <c r="D97" s="4"/>
      <c r="E97" s="4"/>
      <c r="F97" s="5" t="s">
        <v>65</v>
      </c>
      <c r="G97" s="31">
        <f>VLOOKUP(F97,Individual!$A$19:$AI$54,25,FALSE)</f>
        <v>98</v>
      </c>
      <c r="H97" s="4"/>
    </row>
    <row r="98" spans="1:11" ht="14.25">
      <c r="A98" s="5" t="s">
        <v>37</v>
      </c>
      <c r="B98" s="31">
        <f>VLOOKUP(A98,Individual!$A$1:$AI$54,25,FALSE)</f>
        <v>97</v>
      </c>
      <c r="C98" s="4"/>
      <c r="D98" s="4"/>
      <c r="E98" s="4"/>
      <c r="F98" s="5" t="s">
        <v>68</v>
      </c>
      <c r="G98" s="31">
        <f>VLOOKUP(F98,Individual!$A$19:$AI$54,25,FALSE)</f>
        <v>94</v>
      </c>
      <c r="H98" s="4"/>
    </row>
    <row r="99" spans="1:11" ht="12.75">
      <c r="A99" s="34" t="s">
        <v>75</v>
      </c>
      <c r="B99" s="35">
        <f>SUM(B96:B98)</f>
        <v>194</v>
      </c>
      <c r="C99" s="4"/>
      <c r="D99" s="4"/>
      <c r="E99" s="4"/>
      <c r="F99" s="33" t="s">
        <v>75</v>
      </c>
      <c r="G99" s="35">
        <f>SUM(G96:G98)</f>
        <v>192</v>
      </c>
      <c r="H99" s="4"/>
    </row>
    <row r="101" spans="1:11" ht="12.75">
      <c r="A101" s="30" t="s">
        <v>48</v>
      </c>
      <c r="B101" s="29" t="s">
        <v>64</v>
      </c>
      <c r="C101" s="29" t="s">
        <v>66</v>
      </c>
      <c r="E101" s="30" t="s">
        <v>53</v>
      </c>
      <c r="F101" s="29" t="s">
        <v>64</v>
      </c>
      <c r="G101" s="29" t="s">
        <v>66</v>
      </c>
      <c r="H101" s="29"/>
      <c r="I101" s="30" t="s">
        <v>61</v>
      </c>
      <c r="J101" s="29" t="s">
        <v>64</v>
      </c>
      <c r="K101" s="29" t="s">
        <v>66</v>
      </c>
    </row>
    <row r="102" spans="1:11" ht="14.25">
      <c r="A102" s="5" t="s">
        <v>82</v>
      </c>
      <c r="B102" s="31">
        <f>VLOOKUP(A102,Individual!$A$19:$AI$54,25,FALSE)</f>
        <v>0</v>
      </c>
      <c r="C102" s="4"/>
      <c r="E102" s="5" t="s">
        <v>42</v>
      </c>
      <c r="F102" s="31">
        <f>VLOOKUP(E102,Individual!$A$1:$AI$54,25,FALSE)</f>
        <v>0</v>
      </c>
      <c r="G102" s="4"/>
      <c r="H102" s="4"/>
      <c r="I102" s="5" t="s">
        <v>49</v>
      </c>
      <c r="J102" s="31">
        <f>VLOOKUP(I102,Individual!$A$1:$AI$54,25,FALSE)</f>
        <v>0</v>
      </c>
      <c r="K102" s="4"/>
    </row>
    <row r="103" spans="1:11" ht="14.25">
      <c r="A103" s="5" t="s">
        <v>87</v>
      </c>
      <c r="B103" s="31">
        <f>VLOOKUP(A103,Individual!$A$19:$AI$54,25,FALSE)</f>
        <v>0</v>
      </c>
      <c r="C103" s="4"/>
      <c r="E103" s="5" t="s">
        <v>45</v>
      </c>
      <c r="F103" s="31">
        <f>VLOOKUP(E103,Individual!$A$1:$AI$54,25,FALSE)</f>
        <v>0</v>
      </c>
      <c r="G103" s="4"/>
      <c r="H103" s="4"/>
      <c r="I103" s="5" t="s">
        <v>46</v>
      </c>
      <c r="J103" s="31">
        <f>VLOOKUP(I103,Individual!$A$1:$AI$54,25,FALSE)</f>
        <v>98</v>
      </c>
      <c r="K103" s="4"/>
    </row>
    <row r="104" spans="1:11" ht="14.25">
      <c r="A104" s="5" t="s">
        <v>91</v>
      </c>
      <c r="B104" s="31">
        <f>VLOOKUP(A104,Individual!$A$19:$AI$54,25,FALSE)</f>
        <v>0</v>
      </c>
      <c r="C104" s="4"/>
      <c r="E104" s="5" t="s">
        <v>43</v>
      </c>
      <c r="F104" s="31">
        <f>VLOOKUP(E104,Individual!$A$1:$AI$54,25,FALSE)</f>
        <v>93</v>
      </c>
      <c r="G104" s="4"/>
      <c r="H104" s="4"/>
      <c r="I104" s="5" t="s">
        <v>47</v>
      </c>
      <c r="J104" s="31">
        <f>VLOOKUP(I104,Individual!$A$1:$AI$54,25,FALSE)</f>
        <v>0</v>
      </c>
      <c r="K104" s="4"/>
    </row>
    <row r="105" spans="1:11" ht="12.75">
      <c r="A105" s="34" t="s">
        <v>75</v>
      </c>
      <c r="B105" s="35">
        <f>SUM(B102:B104)</f>
        <v>0</v>
      </c>
      <c r="C105" s="4"/>
      <c r="E105" s="33" t="s">
        <v>75</v>
      </c>
      <c r="F105" s="35">
        <f>SUM(F102:F104)</f>
        <v>93</v>
      </c>
      <c r="G105" s="4"/>
      <c r="H105" s="4"/>
      <c r="I105" s="33" t="s">
        <v>75</v>
      </c>
      <c r="J105" s="35">
        <f>SUM(J102:J104)</f>
        <v>98</v>
      </c>
      <c r="K105" s="4"/>
    </row>
    <row r="107" spans="1:11" ht="12.75">
      <c r="A107" s="30" t="s">
        <v>10</v>
      </c>
      <c r="B107" s="2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30" t="s">
        <v>20</v>
      </c>
      <c r="B109" s="29" t="s">
        <v>64</v>
      </c>
      <c r="C109" s="29" t="s">
        <v>66</v>
      </c>
      <c r="D109" s="24"/>
      <c r="E109" s="24"/>
      <c r="F109" s="30" t="s">
        <v>41</v>
      </c>
      <c r="G109" s="29" t="s">
        <v>64</v>
      </c>
      <c r="H109" s="29" t="s">
        <v>66</v>
      </c>
    </row>
    <row r="110" spans="1:11" ht="14.25">
      <c r="A110" s="5" t="s">
        <v>39</v>
      </c>
      <c r="B110" s="31">
        <f>VLOOKUP(A110,Individual!$A$1:$AI$54,28,FALSE)</f>
        <v>98</v>
      </c>
      <c r="C110" s="4"/>
      <c r="D110" s="4"/>
      <c r="E110" s="4"/>
      <c r="F110" s="5" t="s">
        <v>62</v>
      </c>
      <c r="G110" s="31">
        <f>VLOOKUP(F110,Individual!$A$19:$AI$54,28,FALSE)</f>
        <v>0</v>
      </c>
      <c r="H110" s="4"/>
    </row>
    <row r="111" spans="1:11" ht="14.25">
      <c r="A111" s="5" t="s">
        <v>40</v>
      </c>
      <c r="B111" s="31">
        <f>VLOOKUP(A111,Individual!$A$1:$AI$54,28,FALSE)</f>
        <v>0</v>
      </c>
      <c r="C111" s="4"/>
      <c r="D111" s="4"/>
      <c r="E111" s="4"/>
      <c r="F111" s="5" t="s">
        <v>65</v>
      </c>
      <c r="G111" s="31">
        <f>VLOOKUP(F111,Individual!$A$19:$AI$54,28,FALSE)</f>
        <v>99</v>
      </c>
      <c r="H111" s="4"/>
    </row>
    <row r="112" spans="1:11" ht="14.25">
      <c r="A112" s="5" t="s">
        <v>37</v>
      </c>
      <c r="B112" s="31">
        <f>VLOOKUP(A112,Individual!$A$1:$AI$54,28,FALSE)</f>
        <v>97</v>
      </c>
      <c r="C112" s="4"/>
      <c r="D112" s="4"/>
      <c r="E112" s="4"/>
      <c r="F112" s="5" t="s">
        <v>68</v>
      </c>
      <c r="G112" s="31">
        <f>VLOOKUP(F112,Individual!$A$19:$AI$54,28,FALSE)</f>
        <v>98</v>
      </c>
      <c r="H112" s="4"/>
    </row>
    <row r="113" spans="1:11" ht="12.75">
      <c r="A113" s="34" t="s">
        <v>75</v>
      </c>
      <c r="B113" s="35">
        <f>SUM(B110:B112)</f>
        <v>195</v>
      </c>
      <c r="C113" s="4"/>
      <c r="D113" s="4"/>
      <c r="E113" s="4"/>
      <c r="F113" s="33" t="s">
        <v>75</v>
      </c>
      <c r="G113" s="35">
        <f>SUM(G110:G112)</f>
        <v>197</v>
      </c>
      <c r="H113" s="4"/>
    </row>
    <row r="115" spans="1:11" ht="12.75">
      <c r="A115" s="30" t="s">
        <v>48</v>
      </c>
      <c r="B115" s="29" t="s">
        <v>64</v>
      </c>
      <c r="C115" s="29" t="s">
        <v>66</v>
      </c>
      <c r="E115" s="30" t="s">
        <v>53</v>
      </c>
      <c r="F115" s="29" t="s">
        <v>64</v>
      </c>
      <c r="G115" s="29" t="s">
        <v>66</v>
      </c>
      <c r="H115" s="29"/>
      <c r="I115" s="30" t="s">
        <v>61</v>
      </c>
      <c r="J115" s="29" t="s">
        <v>64</v>
      </c>
      <c r="K115" s="29" t="s">
        <v>66</v>
      </c>
    </row>
    <row r="116" spans="1:11" ht="14.25">
      <c r="A116" s="5" t="s">
        <v>82</v>
      </c>
      <c r="B116" s="31">
        <f>VLOOKUP(A116,Individual!$A$19:$AI$54,28,FALSE)</f>
        <v>0</v>
      </c>
      <c r="C116" s="4"/>
      <c r="E116" s="5" t="s">
        <v>42</v>
      </c>
      <c r="F116" s="31">
        <f>VLOOKUP(E116,Individual!$A$1:$AI$54,28,FALSE)</f>
        <v>0</v>
      </c>
      <c r="G116" s="4"/>
      <c r="H116" s="4"/>
      <c r="I116" s="5" t="s">
        <v>49</v>
      </c>
      <c r="J116" s="31">
        <f>VLOOKUP(I116,Individual!$A$1:$AI$54,28,FALSE)</f>
        <v>0</v>
      </c>
      <c r="K116" s="4"/>
    </row>
    <row r="117" spans="1:11" ht="14.25">
      <c r="A117" s="5" t="s">
        <v>87</v>
      </c>
      <c r="B117" s="31">
        <f>VLOOKUP(A117,Individual!$A$19:$AI$54,28,FALSE)</f>
        <v>0</v>
      </c>
      <c r="C117" s="4"/>
      <c r="E117" s="5" t="s">
        <v>45</v>
      </c>
      <c r="F117" s="31">
        <f>VLOOKUP(E117,Individual!$A$1:$AI$54,28,FALSE)</f>
        <v>0</v>
      </c>
      <c r="G117" s="4"/>
      <c r="H117" s="4"/>
      <c r="I117" s="5" t="s">
        <v>46</v>
      </c>
      <c r="J117" s="31">
        <f>VLOOKUP(I117,Individual!$A$1:$AI$54,28,FALSE)</f>
        <v>97</v>
      </c>
      <c r="K117" s="4"/>
    </row>
    <row r="118" spans="1:11" ht="14.25">
      <c r="A118" s="5" t="s">
        <v>91</v>
      </c>
      <c r="B118" s="31">
        <f>VLOOKUP(A118,Individual!$A$19:$AI$54,28,FALSE)</f>
        <v>0</v>
      </c>
      <c r="C118" s="4"/>
      <c r="E118" s="5" t="s">
        <v>43</v>
      </c>
      <c r="F118" s="31">
        <f>VLOOKUP(E118,Individual!$A$1:$AI$54,28,FALSE)</f>
        <v>93</v>
      </c>
      <c r="G118" s="4"/>
      <c r="H118" s="4"/>
      <c r="I118" s="5" t="s">
        <v>47</v>
      </c>
      <c r="J118" s="31">
        <f>VLOOKUP(I118,Individual!$A$1:$AI$54,28,FALSE)</f>
        <v>0</v>
      </c>
      <c r="K118" s="4"/>
    </row>
    <row r="119" spans="1:11" ht="12.75">
      <c r="A119" s="34" t="s">
        <v>75</v>
      </c>
      <c r="B119" s="35">
        <f>SUM(B116:B118)</f>
        <v>0</v>
      </c>
      <c r="C119" s="4"/>
      <c r="E119" s="33" t="s">
        <v>75</v>
      </c>
      <c r="F119" s="35">
        <f>SUM(F116:F118)</f>
        <v>93</v>
      </c>
      <c r="G119" s="4"/>
      <c r="H119" s="4"/>
      <c r="I119" s="33" t="s">
        <v>75</v>
      </c>
      <c r="J119" s="35">
        <f>SUM(J116:J118)</f>
        <v>97</v>
      </c>
      <c r="K119" s="4"/>
    </row>
    <row r="121" spans="1:11" ht="12.75">
      <c r="A121" s="30" t="s">
        <v>11</v>
      </c>
      <c r="B121" s="2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30" t="s">
        <v>20</v>
      </c>
      <c r="B123" s="29" t="s">
        <v>64</v>
      </c>
      <c r="C123" s="29" t="s">
        <v>66</v>
      </c>
      <c r="D123" s="24"/>
      <c r="E123" s="24"/>
      <c r="F123" s="30" t="s">
        <v>41</v>
      </c>
      <c r="G123" s="29" t="s">
        <v>64</v>
      </c>
      <c r="H123" s="29" t="s">
        <v>66</v>
      </c>
    </row>
    <row r="124" spans="1:11" ht="14.25">
      <c r="A124" s="5" t="s">
        <v>39</v>
      </c>
      <c r="B124" s="31">
        <f>VLOOKUP(A124,Individual!$A$1:$AI$54,31,FALSE)</f>
        <v>100</v>
      </c>
      <c r="C124" s="4"/>
      <c r="D124" s="4"/>
      <c r="E124" s="4"/>
      <c r="F124" s="5" t="s">
        <v>62</v>
      </c>
      <c r="G124" s="31">
        <f>VLOOKUP(F124,Individual!$A$19:$AI$54,31,FALSE)</f>
        <v>0</v>
      </c>
      <c r="H124" s="4"/>
    </row>
    <row r="125" spans="1:11" ht="14.25">
      <c r="A125" s="5" t="s">
        <v>40</v>
      </c>
      <c r="B125" s="31">
        <f>VLOOKUP(A125,Individual!$A$1:$AI$54,31,FALSE)</f>
        <v>0</v>
      </c>
      <c r="C125" s="4"/>
      <c r="D125" s="4"/>
      <c r="E125" s="4"/>
      <c r="F125" s="5" t="s">
        <v>65</v>
      </c>
      <c r="G125" s="31">
        <f>VLOOKUP(F125,Individual!$A$19:$AI$54,31,FALSE)</f>
        <v>0</v>
      </c>
      <c r="H125" s="4"/>
    </row>
    <row r="126" spans="1:11" ht="14.25">
      <c r="A126" s="5" t="s">
        <v>37</v>
      </c>
      <c r="B126" s="31">
        <f>VLOOKUP(A126,Individual!$A$1:$AI$54,31,FALSE)</f>
        <v>98</v>
      </c>
      <c r="C126" s="4"/>
      <c r="D126" s="4"/>
      <c r="E126" s="4"/>
      <c r="F126" s="5" t="s">
        <v>68</v>
      </c>
      <c r="G126" s="31">
        <f>VLOOKUP(F126,Individual!$A$19:$AI$54,31,FALSE)</f>
        <v>0</v>
      </c>
      <c r="H126" s="4"/>
    </row>
    <row r="127" spans="1:11" ht="12.75">
      <c r="A127" s="34" t="s">
        <v>75</v>
      </c>
      <c r="B127" s="35">
        <f>SUM(B124:B126)</f>
        <v>198</v>
      </c>
      <c r="C127" s="4"/>
      <c r="D127" s="4"/>
      <c r="E127" s="4"/>
      <c r="F127" s="33" t="s">
        <v>75</v>
      </c>
      <c r="G127" s="35">
        <f>SUM(G124:G126)</f>
        <v>0</v>
      </c>
      <c r="H127" s="4"/>
    </row>
    <row r="129" spans="1:11" ht="12.75">
      <c r="A129" s="30" t="s">
        <v>48</v>
      </c>
      <c r="B129" s="29" t="s">
        <v>64</v>
      </c>
      <c r="C129" s="29" t="s">
        <v>66</v>
      </c>
      <c r="E129" s="30" t="s">
        <v>53</v>
      </c>
      <c r="F129" s="29" t="s">
        <v>64</v>
      </c>
      <c r="G129" s="29" t="s">
        <v>66</v>
      </c>
      <c r="H129" s="29"/>
      <c r="I129" s="30" t="s">
        <v>61</v>
      </c>
      <c r="J129" s="29" t="s">
        <v>64</v>
      </c>
      <c r="K129" s="29" t="s">
        <v>66</v>
      </c>
    </row>
    <row r="130" spans="1:11" ht="14.25">
      <c r="A130" s="5" t="s">
        <v>82</v>
      </c>
      <c r="B130" s="31">
        <f>VLOOKUP(A130,Individual!$A$19:$AI$54,31,FALSE)</f>
        <v>0</v>
      </c>
      <c r="C130" s="4"/>
      <c r="E130" s="5" t="s">
        <v>42</v>
      </c>
      <c r="F130" s="31">
        <f>VLOOKUP(E130,Individual!$A$1:$AI$54,31,FALSE)</f>
        <v>0</v>
      </c>
      <c r="G130" s="4"/>
      <c r="H130" s="4"/>
      <c r="I130" s="5" t="s">
        <v>49</v>
      </c>
      <c r="J130" s="31">
        <f>VLOOKUP(I130,Individual!$A$1:$AI$54,31,FALSE)</f>
        <v>0</v>
      </c>
      <c r="K130" s="4"/>
    </row>
    <row r="131" spans="1:11" ht="14.25">
      <c r="A131" s="5" t="s">
        <v>87</v>
      </c>
      <c r="B131" s="31">
        <f>VLOOKUP(A131,Individual!$A$19:$AI$54,31,FALSE)</f>
        <v>0</v>
      </c>
      <c r="C131" s="4"/>
      <c r="E131" s="5" t="s">
        <v>45</v>
      </c>
      <c r="F131" s="31">
        <f>VLOOKUP(E131,Individual!$A$1:$AI$54,31,FALSE)</f>
        <v>0</v>
      </c>
      <c r="G131" s="4"/>
      <c r="H131" s="4"/>
      <c r="I131" s="5" t="s">
        <v>46</v>
      </c>
      <c r="J131" s="31">
        <f>VLOOKUP(I131,Individual!$A$1:$AI$54,31,FALSE)</f>
        <v>93</v>
      </c>
      <c r="K131" s="4"/>
    </row>
    <row r="132" spans="1:11" ht="14.25">
      <c r="A132" s="5" t="s">
        <v>91</v>
      </c>
      <c r="B132" s="31">
        <f>VLOOKUP(A132,Individual!$A$19:$AI$54,31,FALSE)</f>
        <v>0</v>
      </c>
      <c r="C132" s="4"/>
      <c r="E132" s="5" t="s">
        <v>43</v>
      </c>
      <c r="F132" s="31">
        <f>VLOOKUP(E132,Individual!$A$1:$AI$54,31,FALSE)</f>
        <v>0</v>
      </c>
      <c r="G132" s="4"/>
      <c r="H132" s="4"/>
      <c r="I132" s="5" t="s">
        <v>47</v>
      </c>
      <c r="J132" s="31">
        <f>VLOOKUP(I132,Individual!$A$1:$AI$54,31,FALSE)</f>
        <v>0</v>
      </c>
      <c r="K132" s="4"/>
    </row>
    <row r="133" spans="1:11" ht="12.75">
      <c r="A133" s="34" t="s">
        <v>75</v>
      </c>
      <c r="B133" s="35">
        <f>SUM(B130:B132)</f>
        <v>0</v>
      </c>
      <c r="C133" s="4"/>
      <c r="E133" s="33" t="s">
        <v>75</v>
      </c>
      <c r="F133" s="35">
        <f>SUM(F130:F132)</f>
        <v>0</v>
      </c>
      <c r="G133" s="4"/>
      <c r="H133" s="4"/>
      <c r="I133" s="33" t="s">
        <v>75</v>
      </c>
      <c r="J133" s="35">
        <f>SUM(J130:J132)</f>
        <v>93</v>
      </c>
      <c r="K133" s="4"/>
    </row>
    <row r="135" spans="1:11" ht="12.75">
      <c r="A135" s="30" t="s">
        <v>12</v>
      </c>
      <c r="B135" s="2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30" t="s">
        <v>20</v>
      </c>
      <c r="B137" s="29" t="s">
        <v>64</v>
      </c>
      <c r="C137" s="29" t="s">
        <v>66</v>
      </c>
      <c r="D137" s="24"/>
      <c r="E137" s="24"/>
      <c r="F137" s="30" t="s">
        <v>41</v>
      </c>
      <c r="G137" s="29" t="s">
        <v>64</v>
      </c>
      <c r="H137" s="29" t="s">
        <v>66</v>
      </c>
    </row>
    <row r="138" spans="1:11" ht="14.25">
      <c r="A138" s="5" t="s">
        <v>39</v>
      </c>
      <c r="B138" s="31">
        <f>VLOOKUP(A138,Individual!$A$1:$AI$54,34,FALSE)</f>
        <v>98</v>
      </c>
      <c r="C138" s="4"/>
      <c r="D138" s="4"/>
      <c r="E138" s="4"/>
      <c r="F138" s="5" t="s">
        <v>62</v>
      </c>
      <c r="G138" s="31">
        <f>VLOOKUP(F138,Individual!$A$19:$AI$54,34,FALSE)</f>
        <v>0</v>
      </c>
      <c r="H138" s="4"/>
    </row>
    <row r="139" spans="1:11" ht="14.25">
      <c r="A139" s="5" t="s">
        <v>40</v>
      </c>
      <c r="B139" s="31">
        <f>VLOOKUP(A139,Individual!$A$1:$AI$54,34,FALSE)</f>
        <v>0</v>
      </c>
      <c r="C139" s="4"/>
      <c r="D139" s="4"/>
      <c r="E139" s="4"/>
      <c r="F139" s="5" t="s">
        <v>65</v>
      </c>
      <c r="G139" s="31">
        <f>VLOOKUP(F139,Individual!$A$19:$AI$54,34,FALSE)</f>
        <v>0</v>
      </c>
      <c r="H139" s="4"/>
    </row>
    <row r="140" spans="1:11" ht="14.25">
      <c r="A140" s="5" t="s">
        <v>37</v>
      </c>
      <c r="B140" s="31">
        <f>VLOOKUP(A140,Individual!$A$1:$AI$54,34,FALSE)</f>
        <v>97</v>
      </c>
      <c r="C140" s="4"/>
      <c r="D140" s="4"/>
      <c r="E140" s="4"/>
      <c r="F140" s="5" t="s">
        <v>68</v>
      </c>
      <c r="G140" s="31">
        <f>VLOOKUP(F140,Individual!$A$19:$AI$54,34,FALSE)</f>
        <v>0</v>
      </c>
      <c r="H140" s="4"/>
    </row>
    <row r="141" spans="1:11" ht="12.75">
      <c r="A141" s="34" t="s">
        <v>75</v>
      </c>
      <c r="B141" s="35">
        <f>SUM(B138:B140)</f>
        <v>195</v>
      </c>
      <c r="C141" s="4"/>
      <c r="D141" s="4"/>
      <c r="E141" s="4"/>
      <c r="F141" s="33" t="s">
        <v>75</v>
      </c>
      <c r="G141" s="35">
        <f>SUM(G138:G140)</f>
        <v>0</v>
      </c>
      <c r="H141" s="4"/>
    </row>
    <row r="143" spans="1:11" ht="12.75">
      <c r="A143" s="30" t="s">
        <v>48</v>
      </c>
      <c r="B143" s="29" t="s">
        <v>64</v>
      </c>
      <c r="C143" s="29" t="s">
        <v>66</v>
      </c>
      <c r="E143" s="30" t="s">
        <v>53</v>
      </c>
      <c r="F143" s="29" t="s">
        <v>64</v>
      </c>
      <c r="G143" s="29" t="s">
        <v>66</v>
      </c>
      <c r="H143" s="29"/>
      <c r="I143" s="30" t="s">
        <v>61</v>
      </c>
      <c r="J143" s="29" t="s">
        <v>64</v>
      </c>
      <c r="K143" s="29" t="s">
        <v>66</v>
      </c>
    </row>
    <row r="144" spans="1:11" ht="14.25">
      <c r="A144" s="5" t="s">
        <v>82</v>
      </c>
      <c r="B144" s="31">
        <f>VLOOKUP(A144,Individual!$A$19:$AI$54,34,FALSE)</f>
        <v>0</v>
      </c>
      <c r="C144" s="4"/>
      <c r="E144" s="5" t="s">
        <v>42</v>
      </c>
      <c r="F144" s="31">
        <f>VLOOKUP(E144,Individual!$A$1:$AI$54,34,FALSE)</f>
        <v>0</v>
      </c>
      <c r="G144" s="4"/>
      <c r="H144" s="4"/>
      <c r="I144" s="5" t="s">
        <v>49</v>
      </c>
      <c r="J144" s="31">
        <f>VLOOKUP(I144,Individual!$A$1:$AI$54,34,FALSE)</f>
        <v>0</v>
      </c>
      <c r="K144" s="4"/>
    </row>
    <row r="145" spans="1:11" ht="14.25">
      <c r="A145" s="5" t="s">
        <v>87</v>
      </c>
      <c r="B145" s="31">
        <f>VLOOKUP(A145,Individual!$A$19:$AI$54,34,FALSE)</f>
        <v>0</v>
      </c>
      <c r="C145" s="4"/>
      <c r="E145" s="5" t="s">
        <v>45</v>
      </c>
      <c r="F145" s="31">
        <f>VLOOKUP(E145,Individual!$A$1:$AI$54,34,FALSE)</f>
        <v>0</v>
      </c>
      <c r="G145" s="4"/>
      <c r="H145" s="4"/>
      <c r="I145" s="5" t="s">
        <v>46</v>
      </c>
      <c r="J145" s="31">
        <f>VLOOKUP(I145,Individual!$A$1:$AI$54,34,FALSE)</f>
        <v>98</v>
      </c>
      <c r="K145" s="4"/>
    </row>
    <row r="146" spans="1:11" ht="14.25">
      <c r="A146" s="5" t="s">
        <v>91</v>
      </c>
      <c r="B146" s="31">
        <f>VLOOKUP(A146,Individual!$A$19:$AI$54,34,FALSE)</f>
        <v>0</v>
      </c>
      <c r="C146" s="4"/>
      <c r="E146" s="5" t="s">
        <v>43</v>
      </c>
      <c r="F146" s="31">
        <f>VLOOKUP(E146,Individual!$A$1:$AI$54,34,FALSE)</f>
        <v>0</v>
      </c>
      <c r="G146" s="4"/>
      <c r="H146" s="4"/>
      <c r="I146" s="5" t="s">
        <v>47</v>
      </c>
      <c r="J146" s="31">
        <f>VLOOKUP(I146,Individual!$A$1:$AI$54,34,FALSE)</f>
        <v>0</v>
      </c>
      <c r="K146" s="4"/>
    </row>
    <row r="147" spans="1:11" ht="12.75">
      <c r="A147" s="34" t="s">
        <v>75</v>
      </c>
      <c r="B147" s="35">
        <f>SUM(B144:B146)</f>
        <v>0</v>
      </c>
      <c r="C147" s="4"/>
      <c r="E147" s="33" t="s">
        <v>75</v>
      </c>
      <c r="F147" s="35">
        <f>SUM(F144:F146)</f>
        <v>0</v>
      </c>
      <c r="G147" s="4"/>
      <c r="H147" s="4"/>
      <c r="I147" s="33" t="s">
        <v>75</v>
      </c>
      <c r="J147" s="35">
        <f>SUM(J144:J146)</f>
        <v>98</v>
      </c>
      <c r="K14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N146"/>
  <sheetViews>
    <sheetView workbookViewId="0"/>
  </sheetViews>
  <sheetFormatPr defaultColWidth="14.42578125" defaultRowHeight="15.75" customHeight="1"/>
  <cols>
    <col min="1" max="1" width="15.28515625" customWidth="1"/>
  </cols>
  <sheetData>
    <row r="2" spans="1:14" ht="15.75" customHeight="1"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3" t="s">
        <v>12</v>
      </c>
    </row>
    <row r="3" spans="1:14" ht="15.75" customHeight="1">
      <c r="C3" s="7" t="s">
        <v>13</v>
      </c>
      <c r="D3" s="11">
        <f t="shared" ref="D3:D6" si="0">SUM(E3:N3)</f>
        <v>19</v>
      </c>
      <c r="E3" s="17">
        <f>C14</f>
        <v>3</v>
      </c>
      <c r="F3" s="15">
        <f>D28</f>
        <v>4</v>
      </c>
      <c r="G3" s="4">
        <f>D42</f>
        <v>3</v>
      </c>
      <c r="H3" s="4">
        <f>D56</f>
        <v>3</v>
      </c>
      <c r="I3" s="4">
        <f>D70</f>
        <v>4</v>
      </c>
      <c r="J3" s="4">
        <f>D84</f>
        <v>2</v>
      </c>
      <c r="K3" s="4">
        <f>D98</f>
        <v>0</v>
      </c>
      <c r="L3" s="4">
        <f>D112</f>
        <v>0</v>
      </c>
      <c r="M3" s="4">
        <f>D126</f>
        <v>0</v>
      </c>
      <c r="N3" s="19">
        <f>D140</f>
        <v>0</v>
      </c>
    </row>
    <row r="4" spans="1:14" ht="15.75" customHeight="1">
      <c r="C4" s="7" t="s">
        <v>44</v>
      </c>
      <c r="D4" s="11">
        <f t="shared" si="0"/>
        <v>17</v>
      </c>
      <c r="E4" s="17">
        <f>G14</f>
        <v>1</v>
      </c>
      <c r="F4" s="15">
        <f>H28</f>
        <v>4</v>
      </c>
      <c r="G4" s="4">
        <f>H42</f>
        <v>2</v>
      </c>
      <c r="H4" s="4">
        <f>H56</f>
        <v>4</v>
      </c>
      <c r="I4" s="4">
        <f>H70</f>
        <v>3</v>
      </c>
      <c r="J4" s="4">
        <f>H84</f>
        <v>3</v>
      </c>
      <c r="K4" s="4">
        <f>H98</f>
        <v>0</v>
      </c>
      <c r="L4" s="4">
        <f>H112</f>
        <v>0</v>
      </c>
      <c r="M4" s="4">
        <f>H126</f>
        <v>0</v>
      </c>
      <c r="N4" s="19">
        <f>H140</f>
        <v>0</v>
      </c>
    </row>
    <row r="5" spans="1:14" ht="15.75" customHeight="1">
      <c r="C5" s="7" t="s">
        <v>51</v>
      </c>
      <c r="D5" s="11">
        <f t="shared" si="0"/>
        <v>19</v>
      </c>
      <c r="E5" s="13">
        <f>C20</f>
        <v>4</v>
      </c>
      <c r="F5" s="4">
        <f>C34</f>
        <v>3</v>
      </c>
      <c r="G5" s="4">
        <f>C48</f>
        <v>4</v>
      </c>
      <c r="H5" s="4">
        <f>C62</f>
        <v>2</v>
      </c>
      <c r="I5" s="4">
        <f>C76</f>
        <v>2</v>
      </c>
      <c r="J5" s="4">
        <f>C90</f>
        <v>4</v>
      </c>
      <c r="K5" s="4">
        <f>C104</f>
        <v>0</v>
      </c>
      <c r="L5" s="4">
        <f>C118</f>
        <v>0</v>
      </c>
      <c r="M5" s="4">
        <f>C132</f>
        <v>0</v>
      </c>
      <c r="N5" s="19">
        <f>C146</f>
        <v>0</v>
      </c>
    </row>
    <row r="6" spans="1:14" ht="15.75" customHeight="1">
      <c r="C6" s="22" t="s">
        <v>57</v>
      </c>
      <c r="D6" s="23">
        <f t="shared" si="0"/>
        <v>8</v>
      </c>
      <c r="E6" s="25">
        <f>G20</f>
        <v>2</v>
      </c>
      <c r="F6" s="25">
        <f>G34</f>
        <v>2</v>
      </c>
      <c r="G6" s="25">
        <f>G48</f>
        <v>1</v>
      </c>
      <c r="H6" s="25">
        <f>G62</f>
        <v>1</v>
      </c>
      <c r="I6" s="25">
        <f>G76</f>
        <v>1</v>
      </c>
      <c r="J6" s="25">
        <f>G90</f>
        <v>1</v>
      </c>
      <c r="K6" s="25">
        <f>G104</f>
        <v>0</v>
      </c>
      <c r="L6" s="25">
        <f>G118</f>
        <v>0</v>
      </c>
      <c r="M6" s="25">
        <f>G132</f>
        <v>0</v>
      </c>
      <c r="N6" s="28">
        <f>G146</f>
        <v>0</v>
      </c>
    </row>
    <row r="8" spans="1:14" ht="15.75" customHeight="1">
      <c r="A8" s="29" t="s">
        <v>3</v>
      </c>
      <c r="B8" s="24"/>
      <c r="C8" s="4"/>
      <c r="D8" s="4"/>
      <c r="E8" s="4"/>
      <c r="F8" s="4"/>
      <c r="G8" s="4"/>
      <c r="H8" s="4"/>
      <c r="I8" s="4"/>
      <c r="J8" s="4"/>
      <c r="K8" s="4"/>
    </row>
    <row r="9" spans="1:14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5.75" customHeight="1">
      <c r="A10" s="30" t="s">
        <v>13</v>
      </c>
      <c r="B10" s="29" t="s">
        <v>64</v>
      </c>
      <c r="C10" s="29" t="s">
        <v>66</v>
      </c>
      <c r="D10" s="24"/>
      <c r="E10" s="30" t="s">
        <v>44</v>
      </c>
      <c r="F10" s="29" t="s">
        <v>64</v>
      </c>
      <c r="G10" s="29" t="s">
        <v>66</v>
      </c>
    </row>
    <row r="11" spans="1:14" ht="15.75" customHeight="1">
      <c r="A11" s="5" t="s">
        <v>67</v>
      </c>
      <c r="B11" s="31">
        <f>VLOOKUP(A11,Individual!$A$19:$AI$54,7,FALSE)</f>
        <v>96</v>
      </c>
      <c r="D11" s="4"/>
      <c r="E11" s="5" t="s">
        <v>52</v>
      </c>
      <c r="F11" s="31">
        <f>VLOOKUP(E11,Individual!$A$1:$AI$54,7,FALSE)</f>
        <v>91</v>
      </c>
      <c r="G11" s="27"/>
    </row>
    <row r="12" spans="1:14" ht="15.75" customHeight="1">
      <c r="A12" s="5" t="s">
        <v>70</v>
      </c>
      <c r="B12" s="31">
        <f>VLOOKUP(A12,Individual!$A$19:$AI$54,7,FALSE)</f>
        <v>93</v>
      </c>
      <c r="C12" s="27"/>
      <c r="D12" s="4"/>
      <c r="E12" s="5" t="s">
        <v>50</v>
      </c>
      <c r="F12" s="31">
        <f>VLOOKUP(E12,Individual!$A$1:$AI$54,7,FALSE)</f>
        <v>98</v>
      </c>
      <c r="G12" s="27"/>
    </row>
    <row r="13" spans="1:14" ht="15.75" customHeight="1">
      <c r="A13" s="5" t="s">
        <v>73</v>
      </c>
      <c r="B13" s="31">
        <f>VLOOKUP(A13,Individual!$A$19:$AI$54,7,FALSE)</f>
        <v>91</v>
      </c>
      <c r="C13" s="27"/>
      <c r="D13" s="4"/>
      <c r="E13" s="5" t="s">
        <v>54</v>
      </c>
      <c r="F13" s="31">
        <f>VLOOKUP(E13,Individual!$A$1:$AI$54,7,FALSE)</f>
        <v>86</v>
      </c>
      <c r="G13" s="27"/>
    </row>
    <row r="14" spans="1:14" ht="15.75" customHeight="1">
      <c r="A14" s="33" t="s">
        <v>75</v>
      </c>
      <c r="B14" s="35">
        <f>SUM(B11:B13)</f>
        <v>280</v>
      </c>
      <c r="C14" s="15">
        <v>3</v>
      </c>
      <c r="D14" s="4"/>
      <c r="E14" s="33" t="s">
        <v>75</v>
      </c>
      <c r="F14" s="35">
        <f>SUM(F11:F13)</f>
        <v>275</v>
      </c>
      <c r="G14" s="15">
        <v>1</v>
      </c>
    </row>
    <row r="16" spans="1:14" ht="15.75" customHeight="1">
      <c r="A16" s="30" t="s">
        <v>51</v>
      </c>
      <c r="B16" s="29" t="s">
        <v>64</v>
      </c>
      <c r="C16" s="29" t="s">
        <v>66</v>
      </c>
      <c r="E16" s="30" t="s">
        <v>57</v>
      </c>
      <c r="F16" s="29" t="s">
        <v>64</v>
      </c>
      <c r="G16" s="29" t="s">
        <v>66</v>
      </c>
      <c r="H16" s="29"/>
      <c r="I16" s="30"/>
      <c r="J16" s="29"/>
      <c r="K16" s="29"/>
    </row>
    <row r="17" spans="1:11" ht="15.75" customHeight="1">
      <c r="A17" s="26" t="s">
        <v>80</v>
      </c>
      <c r="B17" s="31">
        <f>VLOOKUP(A17,Individual!$A$19:$AI$54,7,FALSE)</f>
        <v>97</v>
      </c>
      <c r="C17" s="31"/>
      <c r="E17" s="5" t="s">
        <v>83</v>
      </c>
      <c r="F17" s="31">
        <f>VLOOKUP(E17,Individual!$A$19:$AI$54,7,FALSE)</f>
        <v>91</v>
      </c>
      <c r="G17" s="27"/>
      <c r="H17" s="4"/>
      <c r="I17" s="5"/>
      <c r="J17" s="24"/>
      <c r="K17" s="4"/>
    </row>
    <row r="18" spans="1:11" ht="15.75" customHeight="1">
      <c r="A18" s="5" t="s">
        <v>85</v>
      </c>
      <c r="B18" s="31">
        <f>VLOOKUP(A18,Individual!$A$19:$AI$54,7,FALSE)</f>
        <v>95</v>
      </c>
      <c r="C18" s="31"/>
      <c r="E18" s="5" t="s">
        <v>86</v>
      </c>
      <c r="F18" s="31">
        <f>VLOOKUP(E18,Individual!$A$19:$AI$54,7,FALSE)</f>
        <v>96</v>
      </c>
      <c r="G18" s="27"/>
      <c r="H18" s="4"/>
      <c r="I18" s="5"/>
      <c r="J18" s="15"/>
      <c r="K18" s="4"/>
    </row>
    <row r="19" spans="1:11" ht="15.75" customHeight="1">
      <c r="A19" s="5" t="s">
        <v>88</v>
      </c>
      <c r="B19" s="31">
        <f>VLOOKUP(A19,Individual!$A$19:$AI$54,7,FALSE)</f>
        <v>94</v>
      </c>
      <c r="C19" s="31"/>
      <c r="E19" s="5" t="s">
        <v>89</v>
      </c>
      <c r="F19" s="31">
        <f>VLOOKUP(E19,Individual!$A$19:$AI$54,7,FALSE)</f>
        <v>90</v>
      </c>
      <c r="G19" s="27"/>
      <c r="H19" s="4"/>
      <c r="I19" s="5"/>
      <c r="J19" s="15"/>
      <c r="K19" s="4"/>
    </row>
    <row r="20" spans="1:11" ht="15.75" customHeight="1">
      <c r="A20" s="34" t="s">
        <v>75</v>
      </c>
      <c r="B20" s="35">
        <f>SUM(B17:B19)</f>
        <v>286</v>
      </c>
      <c r="C20" s="15">
        <v>4</v>
      </c>
      <c r="E20" s="33" t="s">
        <v>75</v>
      </c>
      <c r="F20" s="35">
        <f>SUM(F17:F19)</f>
        <v>277</v>
      </c>
      <c r="G20" s="15">
        <v>2</v>
      </c>
      <c r="H20" s="4"/>
      <c r="I20" s="33"/>
      <c r="J20" s="35"/>
      <c r="K20" s="4"/>
    </row>
    <row r="22" spans="1:11" ht="15.75" customHeight="1">
      <c r="A22" s="30" t="s">
        <v>4</v>
      </c>
      <c r="B22" s="2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24"/>
      <c r="B24" s="30" t="s">
        <v>13</v>
      </c>
      <c r="C24" s="29" t="s">
        <v>64</v>
      </c>
      <c r="D24" s="29" t="s">
        <v>66</v>
      </c>
      <c r="E24" s="24"/>
      <c r="F24" s="30" t="s">
        <v>44</v>
      </c>
      <c r="G24" s="29" t="s">
        <v>64</v>
      </c>
      <c r="H24" s="29" t="s">
        <v>66</v>
      </c>
    </row>
    <row r="25" spans="1:11" ht="12.75">
      <c r="A25" s="4"/>
      <c r="B25" s="5" t="s">
        <v>67</v>
      </c>
      <c r="C25" s="24">
        <f>VLOOKUP(B25,Individual!$A$19:$AI$54,10,FALSE)</f>
        <v>93</v>
      </c>
      <c r="D25" s="24"/>
      <c r="E25" s="4"/>
      <c r="F25" s="5" t="s">
        <v>52</v>
      </c>
      <c r="G25" s="24">
        <f>VLOOKUP(F25,Individual!$A$1:$AI$54,10,FALSE)</f>
        <v>94</v>
      </c>
      <c r="H25" s="24"/>
    </row>
    <row r="26" spans="1:11" ht="12.75">
      <c r="A26" s="4"/>
      <c r="B26" s="5" t="s">
        <v>70</v>
      </c>
      <c r="C26" s="24">
        <f>VLOOKUP(B26,Individual!$A$19:$AI$54,10,FALSE)</f>
        <v>89</v>
      </c>
      <c r="D26" s="24"/>
      <c r="E26" s="4"/>
      <c r="F26" s="5" t="s">
        <v>50</v>
      </c>
      <c r="G26" s="24">
        <f>VLOOKUP(F26,Individual!$A$1:$AI$54,10,FALSE)</f>
        <v>95</v>
      </c>
      <c r="H26" s="24"/>
    </row>
    <row r="27" spans="1:11" ht="12.75">
      <c r="A27" s="4"/>
      <c r="B27" s="5" t="s">
        <v>73</v>
      </c>
      <c r="C27" s="24">
        <f>VLOOKUP(B27,Individual!$A$19:$AI$54,10,FALSE)</f>
        <v>97</v>
      </c>
      <c r="D27" s="24"/>
      <c r="E27" s="4"/>
      <c r="F27" s="5" t="s">
        <v>54</v>
      </c>
      <c r="G27" s="24">
        <f>VLOOKUP(F27,Individual!$A$1:$AI$54,10,FALSE)</f>
        <v>90</v>
      </c>
      <c r="H27" s="24"/>
    </row>
    <row r="28" spans="1:11" ht="12.75">
      <c r="A28" s="4"/>
      <c r="B28" s="33" t="s">
        <v>75</v>
      </c>
      <c r="C28" s="35">
        <f>SUM(C25:C27)</f>
        <v>279</v>
      </c>
      <c r="D28" s="15">
        <v>4</v>
      </c>
      <c r="E28" s="4"/>
      <c r="F28" s="33" t="s">
        <v>75</v>
      </c>
      <c r="G28" s="35">
        <f>SUM(G25:G27)</f>
        <v>279</v>
      </c>
      <c r="H28" s="15">
        <v>4</v>
      </c>
    </row>
    <row r="30" spans="1:11" ht="12.75">
      <c r="A30" s="30" t="s">
        <v>51</v>
      </c>
      <c r="B30" s="29" t="s">
        <v>64</v>
      </c>
      <c r="C30" s="29" t="s">
        <v>66</v>
      </c>
      <c r="E30" s="30" t="s">
        <v>57</v>
      </c>
      <c r="F30" s="29" t="s">
        <v>64</v>
      </c>
      <c r="G30" s="29" t="s">
        <v>66</v>
      </c>
      <c r="H30" s="29"/>
      <c r="I30" s="30"/>
      <c r="J30" s="29"/>
      <c r="K30" s="29"/>
    </row>
    <row r="31" spans="1:11" ht="14.25">
      <c r="A31" s="26" t="s">
        <v>80</v>
      </c>
      <c r="B31" s="24">
        <f>VLOOKUP(A31,Individual!$A$19:$AI$54,10,FALSE)</f>
        <v>100</v>
      </c>
      <c r="C31" s="24"/>
      <c r="E31" s="5" t="s">
        <v>83</v>
      </c>
      <c r="F31" s="31">
        <f>VLOOKUP(E31,Individual!$A$19:$AI$54,13,FALSE)</f>
        <v>90</v>
      </c>
      <c r="G31" s="24"/>
      <c r="H31" s="4"/>
      <c r="I31" s="5"/>
      <c r="J31" s="24"/>
      <c r="K31" s="4"/>
    </row>
    <row r="32" spans="1:11" ht="14.25">
      <c r="A32" s="5" t="s">
        <v>85</v>
      </c>
      <c r="B32" s="24">
        <f>VLOOKUP(A32,Individual!$A$19:$AI$54,10,FALSE)</f>
        <v>88</v>
      </c>
      <c r="C32" s="24"/>
      <c r="E32" s="5" t="s">
        <v>86</v>
      </c>
      <c r="F32" s="31">
        <f>VLOOKUP(E32,Individual!$A$19:$AI$54,13,FALSE)</f>
        <v>96</v>
      </c>
      <c r="G32" s="24"/>
      <c r="H32" s="4"/>
      <c r="I32" s="5"/>
      <c r="J32" s="15"/>
      <c r="K32" s="4"/>
    </row>
    <row r="33" spans="1:11" ht="14.25">
      <c r="A33" s="5" t="s">
        <v>88</v>
      </c>
      <c r="B33" s="24">
        <f>VLOOKUP(A33,Individual!$A$19:$AI$54,10,FALSE)</f>
        <v>90</v>
      </c>
      <c r="C33" s="24"/>
      <c r="E33" s="5" t="s">
        <v>89</v>
      </c>
      <c r="F33" s="31">
        <f>VLOOKUP(E33,Individual!$A$19:$AI$54,13,FALSE)</f>
        <v>88</v>
      </c>
      <c r="G33" s="24"/>
      <c r="H33" s="4"/>
      <c r="I33" s="5"/>
      <c r="J33" s="15"/>
      <c r="K33" s="4"/>
    </row>
    <row r="34" spans="1:11" ht="12.75">
      <c r="A34" s="34" t="s">
        <v>75</v>
      </c>
      <c r="B34" s="35">
        <f>SUM(B31:B33)</f>
        <v>278</v>
      </c>
      <c r="C34" s="15">
        <v>3</v>
      </c>
      <c r="E34" s="33" t="s">
        <v>75</v>
      </c>
      <c r="F34" s="35">
        <f>SUM(F31:F33)</f>
        <v>274</v>
      </c>
      <c r="G34" s="15">
        <v>2</v>
      </c>
      <c r="H34" s="4"/>
      <c r="I34" s="33"/>
      <c r="J34" s="35"/>
      <c r="K34" s="4"/>
    </row>
    <row r="36" spans="1:11" ht="12.75">
      <c r="A36" s="30" t="s">
        <v>5</v>
      </c>
      <c r="B36" s="2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</row>
    <row r="38" spans="1:11" ht="12.75">
      <c r="A38" s="24"/>
      <c r="B38" s="30" t="s">
        <v>13</v>
      </c>
      <c r="C38" s="29" t="s">
        <v>64</v>
      </c>
      <c r="D38" s="29" t="s">
        <v>66</v>
      </c>
      <c r="E38" s="24"/>
      <c r="F38" s="30" t="s">
        <v>44</v>
      </c>
      <c r="G38" s="29" t="s">
        <v>64</v>
      </c>
      <c r="H38" s="29" t="s">
        <v>66</v>
      </c>
    </row>
    <row r="39" spans="1:11" ht="14.25">
      <c r="A39" s="4"/>
      <c r="B39" s="5" t="s">
        <v>67</v>
      </c>
      <c r="C39" s="31">
        <f>VLOOKUP(B39,Individual!$A$19:$AI$54,13,FALSE)</f>
        <v>93</v>
      </c>
      <c r="D39" s="4"/>
      <c r="E39" s="4"/>
      <c r="F39" s="5" t="s">
        <v>52</v>
      </c>
      <c r="G39" s="31">
        <f>VLOOKUP(F39,Individual!$A$1:$AI$54,13,FALSE)</f>
        <v>93</v>
      </c>
      <c r="H39" s="4"/>
    </row>
    <row r="40" spans="1:11" ht="14.25">
      <c r="A40" s="4"/>
      <c r="B40" s="5" t="s">
        <v>70</v>
      </c>
      <c r="C40" s="31">
        <f>VLOOKUP(B40,Individual!$A$19:$AI$54,13,FALSE)</f>
        <v>96</v>
      </c>
      <c r="D40" s="4"/>
      <c r="E40" s="4"/>
      <c r="F40" s="5" t="s">
        <v>50</v>
      </c>
      <c r="G40" s="31">
        <f>VLOOKUP(F40,Individual!$A$1:$AI$54,13,FALSE)</f>
        <v>95</v>
      </c>
      <c r="H40" s="4"/>
    </row>
    <row r="41" spans="1:11" ht="14.25">
      <c r="A41" s="4"/>
      <c r="B41" s="5" t="s">
        <v>73</v>
      </c>
      <c r="C41" s="31">
        <f>VLOOKUP(B41,Individual!$A$19:$AI$54,13,FALSE)</f>
        <v>96</v>
      </c>
      <c r="D41" s="4"/>
      <c r="E41" s="4"/>
      <c r="F41" s="5" t="s">
        <v>54</v>
      </c>
      <c r="G41" s="31">
        <f>VLOOKUP(F41,Individual!$A$1:$AI$54,13,FALSE)</f>
        <v>93</v>
      </c>
      <c r="H41" s="4"/>
    </row>
    <row r="42" spans="1:11" ht="12.75">
      <c r="A42" s="4"/>
      <c r="B42" s="33" t="s">
        <v>75</v>
      </c>
      <c r="C42" s="35">
        <f>SUM(C39:C41)</f>
        <v>285</v>
      </c>
      <c r="D42" s="15">
        <v>3</v>
      </c>
      <c r="E42" s="4"/>
      <c r="F42" s="33" t="s">
        <v>75</v>
      </c>
      <c r="G42" s="35">
        <f>SUM(G39:G41)</f>
        <v>281</v>
      </c>
      <c r="H42" s="15">
        <v>2</v>
      </c>
    </row>
    <row r="44" spans="1:11" ht="12.75">
      <c r="A44" s="30" t="s">
        <v>51</v>
      </c>
      <c r="B44" s="29" t="s">
        <v>64</v>
      </c>
      <c r="C44" s="29" t="s">
        <v>66</v>
      </c>
      <c r="E44" s="30" t="s">
        <v>57</v>
      </c>
      <c r="F44" s="29" t="s">
        <v>64</v>
      </c>
      <c r="G44" s="29" t="s">
        <v>66</v>
      </c>
      <c r="H44" s="29"/>
      <c r="I44" s="30"/>
      <c r="J44" s="29"/>
      <c r="K44" s="29"/>
    </row>
    <row r="45" spans="1:11" ht="14.25">
      <c r="A45" s="26" t="s">
        <v>80</v>
      </c>
      <c r="B45" s="31">
        <f>VLOOKUP(A45,Individual!$A$19:$AI$54,13,FALSE)</f>
        <v>98</v>
      </c>
      <c r="C45" s="4"/>
      <c r="E45" s="5" t="s">
        <v>83</v>
      </c>
      <c r="F45" s="31">
        <f>VLOOKUP(E45,Individual!$A$19:$AI$54,13,FALSE)</f>
        <v>90</v>
      </c>
      <c r="G45" s="4"/>
      <c r="H45" s="4"/>
      <c r="I45" s="5"/>
      <c r="J45" s="24"/>
      <c r="K45" s="4"/>
    </row>
    <row r="46" spans="1:11" ht="14.25">
      <c r="A46" s="5" t="s">
        <v>85</v>
      </c>
      <c r="B46" s="31">
        <f>VLOOKUP(A46,Individual!$A$19:$AI$54,13,FALSE)</f>
        <v>96</v>
      </c>
      <c r="C46" s="4"/>
      <c r="E46" s="5" t="s">
        <v>86</v>
      </c>
      <c r="F46" s="31">
        <f>VLOOKUP(E46,Individual!$A$19:$AI$54,13,FALSE)</f>
        <v>96</v>
      </c>
      <c r="G46" s="4"/>
      <c r="H46" s="4"/>
      <c r="I46" s="5"/>
      <c r="J46" s="15"/>
      <c r="K46" s="4"/>
    </row>
    <row r="47" spans="1:11" ht="14.25">
      <c r="A47" s="5" t="s">
        <v>88</v>
      </c>
      <c r="B47" s="31">
        <f>VLOOKUP(A47,Individual!$A$19:$AI$54,13,FALSE)</f>
        <v>99</v>
      </c>
      <c r="C47" s="4"/>
      <c r="E47" s="5" t="s">
        <v>89</v>
      </c>
      <c r="F47" s="31">
        <f>VLOOKUP(E47,Individual!$A$19:$AI$54,13,FALSE)</f>
        <v>88</v>
      </c>
      <c r="G47" s="4"/>
      <c r="H47" s="4"/>
      <c r="I47" s="5"/>
      <c r="J47" s="15"/>
      <c r="K47" s="4"/>
    </row>
    <row r="48" spans="1:11" ht="12.75">
      <c r="A48" s="34" t="s">
        <v>75</v>
      </c>
      <c r="B48" s="35">
        <f>SUM(B45:B47)</f>
        <v>293</v>
      </c>
      <c r="C48" s="15">
        <v>4</v>
      </c>
      <c r="E48" s="33" t="s">
        <v>75</v>
      </c>
      <c r="F48" s="35">
        <f>SUM(F45:F47)</f>
        <v>274</v>
      </c>
      <c r="G48" s="15">
        <v>1</v>
      </c>
      <c r="H48" s="4"/>
      <c r="I48" s="33"/>
      <c r="J48" s="35"/>
      <c r="K48" s="4"/>
    </row>
    <row r="50" spans="1:11" ht="12.75">
      <c r="A50" s="30" t="s">
        <v>6</v>
      </c>
      <c r="B50" s="2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</row>
    <row r="52" spans="1:11" ht="12.75">
      <c r="A52" s="24"/>
      <c r="B52" s="30" t="s">
        <v>13</v>
      </c>
      <c r="C52" s="29" t="s">
        <v>64</v>
      </c>
      <c r="D52" s="29" t="s">
        <v>66</v>
      </c>
      <c r="E52" s="24"/>
      <c r="F52" s="30" t="s">
        <v>44</v>
      </c>
      <c r="G52" s="29" t="s">
        <v>64</v>
      </c>
      <c r="H52" s="29" t="s">
        <v>66</v>
      </c>
    </row>
    <row r="53" spans="1:11" ht="14.25">
      <c r="A53" s="4"/>
      <c r="B53" s="5" t="s">
        <v>67</v>
      </c>
      <c r="C53" s="31">
        <f>VLOOKUP(B53,Individual!$A$19:$AI$54,16,FALSE)</f>
        <v>91</v>
      </c>
      <c r="D53" s="4"/>
      <c r="E53" s="4"/>
      <c r="F53" s="5" t="s">
        <v>52</v>
      </c>
      <c r="G53" s="31">
        <f>VLOOKUP(F53,Individual!$A$1:$AI$54,16,FALSE)</f>
        <v>93</v>
      </c>
      <c r="H53" s="4"/>
    </row>
    <row r="54" spans="1:11" ht="14.25">
      <c r="A54" s="4"/>
      <c r="B54" s="5" t="s">
        <v>70</v>
      </c>
      <c r="C54" s="31">
        <f>VLOOKUP(B54,Individual!$A$19:$AI$54,16,FALSE)</f>
        <v>92</v>
      </c>
      <c r="D54" s="4"/>
      <c r="E54" s="4"/>
      <c r="F54" s="5" t="s">
        <v>50</v>
      </c>
      <c r="G54" s="31">
        <f>VLOOKUP(F54,Individual!$A$1:$AI$54,16,FALSE)</f>
        <v>95</v>
      </c>
      <c r="H54" s="4"/>
    </row>
    <row r="55" spans="1:11" ht="14.25">
      <c r="A55" s="4"/>
      <c r="B55" s="5" t="s">
        <v>73</v>
      </c>
      <c r="C55" s="31">
        <f>VLOOKUP(B55,Individual!$A$19:$AI$54,16,FALSE)</f>
        <v>95</v>
      </c>
      <c r="D55" s="4"/>
      <c r="E55" s="4"/>
      <c r="F55" s="5" t="s">
        <v>54</v>
      </c>
      <c r="G55" s="31">
        <f>VLOOKUP(F55,Individual!$A$1:$AI$54,16,FALSE)</f>
        <v>94</v>
      </c>
      <c r="H55" s="4"/>
    </row>
    <row r="56" spans="1:11" ht="12.75">
      <c r="A56" s="4"/>
      <c r="B56" s="33" t="s">
        <v>75</v>
      </c>
      <c r="C56" s="35">
        <f>SUM(C53:C55)</f>
        <v>278</v>
      </c>
      <c r="D56" s="15">
        <v>3</v>
      </c>
      <c r="E56" s="4"/>
      <c r="F56" s="33" t="s">
        <v>75</v>
      </c>
      <c r="G56" s="35">
        <f>SUM(G53:G55)</f>
        <v>282</v>
      </c>
      <c r="H56" s="15">
        <v>4</v>
      </c>
    </row>
    <row r="58" spans="1:11" ht="12.75">
      <c r="A58" s="30" t="s">
        <v>51</v>
      </c>
      <c r="B58" s="29" t="s">
        <v>64</v>
      </c>
      <c r="C58" s="29" t="s">
        <v>66</v>
      </c>
      <c r="E58" s="30" t="s">
        <v>57</v>
      </c>
      <c r="F58" s="29" t="s">
        <v>64</v>
      </c>
      <c r="G58" s="29" t="s">
        <v>66</v>
      </c>
      <c r="H58" s="29"/>
      <c r="I58" s="30"/>
      <c r="J58" s="29"/>
      <c r="K58" s="29"/>
    </row>
    <row r="59" spans="1:11" ht="14.25">
      <c r="A59" s="26" t="s">
        <v>80</v>
      </c>
      <c r="B59" s="31">
        <f>VLOOKUP(A59,Individual!$A$19:$AI$54,16,FALSE)</f>
        <v>94</v>
      </c>
      <c r="C59" s="4"/>
      <c r="E59" s="5" t="s">
        <v>83</v>
      </c>
      <c r="F59" s="31">
        <f>VLOOKUP(E59,Individual!$A$19:$AI$54,16,FALSE)</f>
        <v>90</v>
      </c>
      <c r="G59" s="4"/>
      <c r="H59" s="4"/>
      <c r="I59" s="5"/>
      <c r="J59" s="24"/>
      <c r="K59" s="4"/>
    </row>
    <row r="60" spans="1:11" ht="14.25">
      <c r="A60" s="5" t="s">
        <v>85</v>
      </c>
      <c r="B60" s="31">
        <f>VLOOKUP(A60,Individual!$A$19:$AI$54,16,FALSE)</f>
        <v>88</v>
      </c>
      <c r="C60" s="4"/>
      <c r="E60" s="5" t="s">
        <v>86</v>
      </c>
      <c r="F60" s="31">
        <f>VLOOKUP(E60,Individual!$A$19:$AI$54,16,FALSE)</f>
        <v>92</v>
      </c>
      <c r="G60" s="4"/>
      <c r="H60" s="4"/>
      <c r="I60" s="5"/>
      <c r="J60" s="15"/>
      <c r="K60" s="4"/>
    </row>
    <row r="61" spans="1:11" ht="14.25">
      <c r="A61" s="5" t="s">
        <v>88</v>
      </c>
      <c r="B61" s="31">
        <f>VLOOKUP(A61,Individual!$A$19:$AI$54,16,FALSE)</f>
        <v>95</v>
      </c>
      <c r="C61" s="4"/>
      <c r="E61" s="5" t="s">
        <v>89</v>
      </c>
      <c r="F61" s="31">
        <f>VLOOKUP(E61,Individual!$A$19:$AI$54,16,FALSE)</f>
        <v>93</v>
      </c>
      <c r="G61" s="4"/>
      <c r="H61" s="4"/>
      <c r="I61" s="5"/>
      <c r="J61" s="15"/>
      <c r="K61" s="4"/>
    </row>
    <row r="62" spans="1:11" ht="12.75">
      <c r="A62" s="34" t="s">
        <v>75</v>
      </c>
      <c r="B62" s="35">
        <f>SUM(B59:B61)</f>
        <v>277</v>
      </c>
      <c r="C62" s="15">
        <v>2</v>
      </c>
      <c r="E62" s="33" t="s">
        <v>75</v>
      </c>
      <c r="F62" s="35">
        <f>SUM(F59:F61)</f>
        <v>275</v>
      </c>
      <c r="G62" s="15">
        <v>1</v>
      </c>
      <c r="H62" s="4"/>
      <c r="I62" s="33"/>
      <c r="J62" s="35"/>
      <c r="K62" s="4"/>
    </row>
    <row r="64" spans="1:11" ht="12.75">
      <c r="A64" s="30" t="s">
        <v>7</v>
      </c>
      <c r="B64" s="2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</row>
    <row r="66" spans="1:11" ht="12.75">
      <c r="A66" s="24"/>
      <c r="B66" s="30" t="s">
        <v>13</v>
      </c>
      <c r="C66" s="29" t="s">
        <v>64</v>
      </c>
      <c r="D66" s="29" t="s">
        <v>66</v>
      </c>
      <c r="E66" s="24"/>
      <c r="F66" s="30" t="s">
        <v>44</v>
      </c>
      <c r="G66" s="29" t="s">
        <v>64</v>
      </c>
      <c r="H66" s="29" t="s">
        <v>66</v>
      </c>
    </row>
    <row r="67" spans="1:11" ht="14.25">
      <c r="A67" s="4"/>
      <c r="B67" s="5" t="s">
        <v>67</v>
      </c>
      <c r="C67" s="31">
        <f>VLOOKUP(B67,Individual!$A$19:$AI$54,19,FALSE)</f>
        <v>95</v>
      </c>
      <c r="D67" s="4"/>
      <c r="E67" s="4"/>
      <c r="F67" s="5" t="s">
        <v>52</v>
      </c>
      <c r="G67" s="31">
        <f>VLOOKUP(F67,Individual!$A$1:$AI$54,19,FALSE)</f>
        <v>93</v>
      </c>
      <c r="H67" s="4"/>
    </row>
    <row r="68" spans="1:11" ht="14.25">
      <c r="A68" s="4"/>
      <c r="B68" s="5" t="s">
        <v>70</v>
      </c>
      <c r="C68" s="31">
        <f>VLOOKUP(B68,Individual!$A$19:$AI$54,19,FALSE)</f>
        <v>92</v>
      </c>
      <c r="D68" s="4"/>
      <c r="E68" s="4"/>
      <c r="F68" s="5" t="s">
        <v>50</v>
      </c>
      <c r="G68" s="31">
        <f>VLOOKUP(F68,Individual!$A$1:$AI$54,19,FALSE)</f>
        <v>96</v>
      </c>
      <c r="H68" s="4"/>
    </row>
    <row r="69" spans="1:11" ht="14.25">
      <c r="A69" s="4"/>
      <c r="B69" s="5" t="s">
        <v>73</v>
      </c>
      <c r="C69" s="31">
        <f>VLOOKUP(B69,Individual!$A$19:$AI$54,19,FALSE)</f>
        <v>97</v>
      </c>
      <c r="D69" s="4"/>
      <c r="E69" s="4"/>
      <c r="F69" s="5" t="s">
        <v>54</v>
      </c>
      <c r="G69" s="31">
        <f>VLOOKUP(F69,Individual!$A$1:$AI$54,19,FALSE)</f>
        <v>93</v>
      </c>
      <c r="H69" s="4"/>
    </row>
    <row r="70" spans="1:11" ht="12.75">
      <c r="A70" s="4"/>
      <c r="B70" s="33" t="s">
        <v>75</v>
      </c>
      <c r="C70" s="35">
        <f>SUM(C67:C69)</f>
        <v>284</v>
      </c>
      <c r="D70" s="15">
        <v>4</v>
      </c>
      <c r="E70" s="4"/>
      <c r="F70" s="33" t="s">
        <v>75</v>
      </c>
      <c r="G70" s="35">
        <f>SUM(G67:G69)</f>
        <v>282</v>
      </c>
      <c r="H70" s="15">
        <v>3</v>
      </c>
    </row>
    <row r="72" spans="1:11" ht="12.75">
      <c r="A72" s="30" t="s">
        <v>51</v>
      </c>
      <c r="B72" s="29" t="s">
        <v>64</v>
      </c>
      <c r="C72" s="29" t="s">
        <v>66</v>
      </c>
      <c r="E72" s="30" t="s">
        <v>57</v>
      </c>
      <c r="F72" s="29" t="s">
        <v>64</v>
      </c>
      <c r="G72" s="29" t="s">
        <v>66</v>
      </c>
      <c r="H72" s="29"/>
      <c r="I72" s="30"/>
      <c r="J72" s="29"/>
      <c r="K72" s="29"/>
    </row>
    <row r="73" spans="1:11" ht="14.25">
      <c r="A73" s="26" t="s">
        <v>80</v>
      </c>
      <c r="B73" s="31">
        <f>VLOOKUP(A73,Individual!$A$19:$AI$54,19,FALSE)</f>
        <v>97</v>
      </c>
      <c r="C73" s="4"/>
      <c r="E73" s="5" t="s">
        <v>83</v>
      </c>
      <c r="F73" s="31">
        <f>VLOOKUP(E73,Individual!$A$19:$AI$54,19,FALSE)</f>
        <v>89</v>
      </c>
      <c r="G73" s="4"/>
      <c r="H73" s="4"/>
      <c r="I73" s="5"/>
      <c r="J73" s="24"/>
      <c r="K73" s="4"/>
    </row>
    <row r="74" spans="1:11" ht="14.25">
      <c r="A74" s="5" t="s">
        <v>85</v>
      </c>
      <c r="B74" s="31">
        <f>VLOOKUP(A74,Individual!$A$19:$AI$54,19,FALSE)</f>
        <v>91</v>
      </c>
      <c r="C74" s="4"/>
      <c r="E74" s="5" t="s">
        <v>86</v>
      </c>
      <c r="F74" s="31">
        <f>VLOOKUP(E74,Individual!$A$19:$AI$54,19,FALSE)</f>
        <v>95</v>
      </c>
      <c r="G74" s="4"/>
      <c r="H74" s="4"/>
      <c r="I74" s="5"/>
      <c r="J74" s="15"/>
      <c r="K74" s="4"/>
    </row>
    <row r="75" spans="1:11" ht="14.25">
      <c r="A75" s="5" t="s">
        <v>88</v>
      </c>
      <c r="B75" s="31">
        <f>VLOOKUP(A75,Individual!$A$19:$AI$54,19,FALSE)</f>
        <v>90</v>
      </c>
      <c r="C75" s="4"/>
      <c r="E75" s="5" t="s">
        <v>89</v>
      </c>
      <c r="F75" s="31">
        <f>VLOOKUP(E75,Individual!$A$19:$AI$54,19,FALSE)</f>
        <v>0</v>
      </c>
      <c r="G75" s="4"/>
      <c r="H75" s="4"/>
      <c r="I75" s="5"/>
      <c r="J75" s="15"/>
      <c r="K75" s="4"/>
    </row>
    <row r="76" spans="1:11" ht="12.75">
      <c r="A76" s="34" t="s">
        <v>75</v>
      </c>
      <c r="B76" s="35">
        <f>SUM(B73:B75)</f>
        <v>278</v>
      </c>
      <c r="C76" s="15">
        <v>2</v>
      </c>
      <c r="E76" s="33" t="s">
        <v>75</v>
      </c>
      <c r="F76" s="35">
        <f>SUM(F73:F75)</f>
        <v>184</v>
      </c>
      <c r="G76" s="15">
        <v>1</v>
      </c>
      <c r="H76" s="4"/>
      <c r="I76" s="33"/>
      <c r="J76" s="35"/>
      <c r="K76" s="4"/>
    </row>
    <row r="78" spans="1:11" ht="12.75">
      <c r="A78" s="30" t="s">
        <v>8</v>
      </c>
      <c r="B78" s="2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</row>
    <row r="80" spans="1:11" ht="12.75">
      <c r="A80" s="24"/>
      <c r="B80" s="30" t="s">
        <v>13</v>
      </c>
      <c r="C80" s="29" t="s">
        <v>64</v>
      </c>
      <c r="D80" s="29" t="s">
        <v>66</v>
      </c>
      <c r="E80" s="24"/>
      <c r="F80" s="30" t="s">
        <v>44</v>
      </c>
      <c r="G80" s="29" t="s">
        <v>64</v>
      </c>
      <c r="H80" s="29" t="s">
        <v>66</v>
      </c>
    </row>
    <row r="81" spans="1:11" ht="14.25">
      <c r="A81" s="4"/>
      <c r="B81" s="5" t="s">
        <v>67</v>
      </c>
      <c r="C81" s="31">
        <f>VLOOKUP(B81,Individual!$A$19:$AI$54,22,FALSE)</f>
        <v>94</v>
      </c>
      <c r="D81" s="4"/>
      <c r="E81" s="4"/>
      <c r="F81" s="5" t="s">
        <v>52</v>
      </c>
      <c r="G81" s="31">
        <f>VLOOKUP(F81,Individual!$A$1:$AI$54,22,FALSE)</f>
        <v>94</v>
      </c>
      <c r="H81" s="4"/>
    </row>
    <row r="82" spans="1:11" ht="14.25">
      <c r="A82" s="4"/>
      <c r="B82" s="5" t="s">
        <v>70</v>
      </c>
      <c r="C82" s="31">
        <f>VLOOKUP(B82,Individual!$A$19:$AI$54,22,FALSE)</f>
        <v>92</v>
      </c>
      <c r="D82" s="4"/>
      <c r="E82" s="4"/>
      <c r="F82" s="5" t="s">
        <v>50</v>
      </c>
      <c r="G82" s="31">
        <f>VLOOKUP(F82,Individual!$A$1:$AI$54,22,FALSE)</f>
        <v>94</v>
      </c>
      <c r="H82" s="4"/>
    </row>
    <row r="83" spans="1:11" ht="14.25">
      <c r="A83" s="4"/>
      <c r="B83" s="5" t="s">
        <v>73</v>
      </c>
      <c r="C83" s="31">
        <f>VLOOKUP(B83,Individual!$A$19:$AI$54,22,FALSE)</f>
        <v>95</v>
      </c>
      <c r="D83" s="4"/>
      <c r="E83" s="4"/>
      <c r="F83" s="5" t="s">
        <v>54</v>
      </c>
      <c r="G83" s="31">
        <f>VLOOKUP(F83,Individual!$A$1:$AI$54,22,FALSE)</f>
        <v>94</v>
      </c>
      <c r="H83" s="4"/>
    </row>
    <row r="84" spans="1:11" ht="12.75">
      <c r="A84" s="4"/>
      <c r="B84" s="33" t="s">
        <v>75</v>
      </c>
      <c r="C84" s="35">
        <f>SUM(C81:C83)</f>
        <v>281</v>
      </c>
      <c r="D84" s="15">
        <v>2</v>
      </c>
      <c r="E84" s="4"/>
      <c r="F84" s="33" t="s">
        <v>75</v>
      </c>
      <c r="G84" s="35">
        <f>SUM(G81:G83)</f>
        <v>282</v>
      </c>
      <c r="H84" s="15">
        <v>3</v>
      </c>
    </row>
    <row r="86" spans="1:11" ht="12.75">
      <c r="A86" s="30" t="s">
        <v>51</v>
      </c>
      <c r="B86" s="29" t="s">
        <v>64</v>
      </c>
      <c r="C86" s="29" t="s">
        <v>66</v>
      </c>
      <c r="E86" s="30" t="s">
        <v>57</v>
      </c>
      <c r="F86" s="29" t="s">
        <v>64</v>
      </c>
      <c r="G86" s="29" t="s">
        <v>66</v>
      </c>
      <c r="H86" s="29"/>
      <c r="I86" s="30"/>
      <c r="J86" s="29"/>
      <c r="K86" s="29"/>
    </row>
    <row r="87" spans="1:11" ht="14.25">
      <c r="A87" s="26" t="s">
        <v>80</v>
      </c>
      <c r="B87" s="31">
        <f>VLOOKUP(A87,Individual!$A$19:$AI$54,22,FALSE)</f>
        <v>98</v>
      </c>
      <c r="C87" s="4"/>
      <c r="E87" s="5" t="s">
        <v>83</v>
      </c>
      <c r="F87" s="31">
        <f>VLOOKUP(E87,Individual!$A$19:$AI$54,22,FALSE)</f>
        <v>93</v>
      </c>
      <c r="G87" s="4"/>
      <c r="H87" s="4"/>
      <c r="I87" s="5"/>
      <c r="J87" s="24"/>
      <c r="K87" s="4"/>
    </row>
    <row r="88" spans="1:11" ht="14.25">
      <c r="A88" s="5" t="s">
        <v>85</v>
      </c>
      <c r="B88" s="31">
        <f>VLOOKUP(A88,Individual!$A$19:$AI$54,22,FALSE)</f>
        <v>95</v>
      </c>
      <c r="C88" s="4"/>
      <c r="E88" s="5" t="s">
        <v>86</v>
      </c>
      <c r="F88" s="31">
        <f>VLOOKUP(E88,Individual!$A$19:$AI$54,22,FALSE)</f>
        <v>91</v>
      </c>
      <c r="G88" s="4"/>
      <c r="H88" s="4"/>
      <c r="I88" s="5"/>
      <c r="J88" s="15"/>
      <c r="K88" s="4"/>
    </row>
    <row r="89" spans="1:11" ht="14.25">
      <c r="A89" s="5" t="s">
        <v>88</v>
      </c>
      <c r="B89" s="31">
        <f>VLOOKUP(A89,Individual!$A$19:$AI$54,22,FALSE)</f>
        <v>99</v>
      </c>
      <c r="C89" s="4"/>
      <c r="E89" s="5" t="s">
        <v>89</v>
      </c>
      <c r="F89" s="31">
        <f>VLOOKUP(E89,Individual!$A$19:$AI$54,22,FALSE)</f>
        <v>92</v>
      </c>
      <c r="G89" s="4"/>
      <c r="H89" s="4"/>
      <c r="I89" s="5"/>
      <c r="J89" s="15"/>
      <c r="K89" s="4"/>
    </row>
    <row r="90" spans="1:11" ht="12.75">
      <c r="A90" s="34" t="s">
        <v>75</v>
      </c>
      <c r="B90" s="35">
        <f>SUM(B87:B89)</f>
        <v>292</v>
      </c>
      <c r="C90" s="15">
        <v>4</v>
      </c>
      <c r="E90" s="33" t="s">
        <v>75</v>
      </c>
      <c r="F90" s="35">
        <f>SUM(F87:F89)</f>
        <v>276</v>
      </c>
      <c r="G90" s="15">
        <v>1</v>
      </c>
      <c r="H90" s="4"/>
      <c r="I90" s="33"/>
      <c r="J90" s="35"/>
      <c r="K90" s="4"/>
    </row>
    <row r="92" spans="1:11" ht="12.75">
      <c r="A92" s="30" t="s">
        <v>9</v>
      </c>
      <c r="B92" s="2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</row>
    <row r="94" spans="1:11" ht="12.75">
      <c r="A94" s="24"/>
      <c r="B94" s="30" t="s">
        <v>13</v>
      </c>
      <c r="C94" s="29" t="s">
        <v>64</v>
      </c>
      <c r="D94" s="29" t="s">
        <v>66</v>
      </c>
      <c r="E94" s="24"/>
      <c r="F94" s="30" t="s">
        <v>44</v>
      </c>
      <c r="G94" s="29" t="s">
        <v>64</v>
      </c>
      <c r="H94" s="29" t="s">
        <v>66</v>
      </c>
    </row>
    <row r="95" spans="1:11" ht="14.25">
      <c r="A95" s="4"/>
      <c r="B95" s="5" t="s">
        <v>67</v>
      </c>
      <c r="C95" s="31">
        <f>VLOOKUP(B95,Individual!$A$19:$AI$54,25,FALSE)</f>
        <v>97</v>
      </c>
      <c r="D95" s="4"/>
      <c r="E95" s="4"/>
      <c r="F95" s="5" t="s">
        <v>52</v>
      </c>
      <c r="G95" s="31">
        <f>VLOOKUP(F95,Individual!$A$1:$AI$54,25,FALSE)</f>
        <v>0</v>
      </c>
      <c r="H95" s="4"/>
    </row>
    <row r="96" spans="1:11" ht="14.25">
      <c r="A96" s="4"/>
      <c r="B96" s="5" t="s">
        <v>70</v>
      </c>
      <c r="C96" s="31">
        <f>VLOOKUP(B96,Individual!$A$19:$AI$54,25,FALSE)</f>
        <v>0</v>
      </c>
      <c r="D96" s="4"/>
      <c r="E96" s="4"/>
      <c r="F96" s="5" t="s">
        <v>50</v>
      </c>
      <c r="G96" s="31">
        <f>VLOOKUP(F96,Individual!$A$1:$AI$54,25,FALSE)</f>
        <v>0</v>
      </c>
      <c r="H96" s="4"/>
    </row>
    <row r="97" spans="1:11" ht="14.25">
      <c r="A97" s="4"/>
      <c r="B97" s="5" t="s">
        <v>73</v>
      </c>
      <c r="C97" s="31">
        <f>VLOOKUP(B97,Individual!$A$19:$AI$54,25,FALSE)</f>
        <v>0</v>
      </c>
      <c r="D97" s="4"/>
      <c r="E97" s="4"/>
      <c r="F97" s="5" t="s">
        <v>54</v>
      </c>
      <c r="G97" s="31">
        <f>VLOOKUP(F97,Individual!$A$1:$AI$54,25,FALSE)</f>
        <v>0</v>
      </c>
      <c r="H97" s="4"/>
    </row>
    <row r="98" spans="1:11" ht="12.75">
      <c r="A98" s="4"/>
      <c r="B98" s="33" t="s">
        <v>75</v>
      </c>
      <c r="C98" s="35">
        <f>SUM(C95:C97)</f>
        <v>97</v>
      </c>
      <c r="D98" s="4"/>
      <c r="E98" s="4"/>
      <c r="F98" s="33" t="s">
        <v>75</v>
      </c>
      <c r="G98" s="35">
        <f>SUM(G95:G97)</f>
        <v>0</v>
      </c>
      <c r="H98" s="4"/>
    </row>
    <row r="100" spans="1:11" ht="12.75">
      <c r="A100" s="30" t="s">
        <v>51</v>
      </c>
      <c r="B100" s="29" t="s">
        <v>64</v>
      </c>
      <c r="C100" s="29" t="s">
        <v>66</v>
      </c>
      <c r="E100" s="30" t="s">
        <v>57</v>
      </c>
      <c r="F100" s="29" t="s">
        <v>64</v>
      </c>
      <c r="G100" s="29" t="s">
        <v>66</v>
      </c>
      <c r="H100" s="29"/>
      <c r="I100" s="30"/>
      <c r="J100" s="29"/>
      <c r="K100" s="29"/>
    </row>
    <row r="101" spans="1:11" ht="14.25">
      <c r="A101" s="26" t="s">
        <v>80</v>
      </c>
      <c r="B101" s="31">
        <f>VLOOKUP(A101,Individual!$A$19:$AI$54,25,FALSE)</f>
        <v>0</v>
      </c>
      <c r="C101" s="4"/>
      <c r="E101" s="5" t="s">
        <v>83</v>
      </c>
      <c r="F101" s="31">
        <f>VLOOKUP(E101,Individual!$A$19:$AI$54,25,FALSE)</f>
        <v>0</v>
      </c>
      <c r="G101" s="4"/>
      <c r="H101" s="4"/>
      <c r="I101" s="5"/>
      <c r="J101" s="24"/>
      <c r="K101" s="4"/>
    </row>
    <row r="102" spans="1:11" ht="14.25">
      <c r="A102" s="5" t="s">
        <v>85</v>
      </c>
      <c r="B102" s="31">
        <f>VLOOKUP(A102,Individual!$A$19:$AI$54,25,FALSE)</f>
        <v>0</v>
      </c>
      <c r="C102" s="4"/>
      <c r="E102" s="5" t="s">
        <v>86</v>
      </c>
      <c r="F102" s="31">
        <f>VLOOKUP(E102,Individual!$A$19:$AI$54,25,FALSE)</f>
        <v>0</v>
      </c>
      <c r="G102" s="4"/>
      <c r="H102" s="4"/>
      <c r="I102" s="5"/>
      <c r="J102" s="15"/>
      <c r="K102" s="4"/>
    </row>
    <row r="103" spans="1:11" ht="14.25">
      <c r="A103" s="5" t="s">
        <v>88</v>
      </c>
      <c r="B103" s="31">
        <f>VLOOKUP(A103,Individual!$A$19:$AI$54,25,FALSE)</f>
        <v>0</v>
      </c>
      <c r="C103" s="4"/>
      <c r="E103" s="5" t="s">
        <v>89</v>
      </c>
      <c r="F103" s="31">
        <f>VLOOKUP(E103,Individual!$A$19:$AI$54,25,FALSE)</f>
        <v>0</v>
      </c>
      <c r="G103" s="4"/>
      <c r="H103" s="4"/>
      <c r="I103" s="5"/>
      <c r="J103" s="15"/>
      <c r="K103" s="4"/>
    </row>
    <row r="104" spans="1:11" ht="12.75">
      <c r="A104" s="34" t="s">
        <v>75</v>
      </c>
      <c r="B104" s="35">
        <f>SUM(B101:B103)</f>
        <v>0</v>
      </c>
      <c r="C104" s="4"/>
      <c r="E104" s="33" t="s">
        <v>75</v>
      </c>
      <c r="F104" s="35">
        <f>SUM(F101:F103)</f>
        <v>0</v>
      </c>
      <c r="G104" s="4"/>
      <c r="H104" s="4"/>
      <c r="I104" s="33"/>
      <c r="J104" s="35"/>
      <c r="K104" s="4"/>
    </row>
    <row r="106" spans="1:11" ht="12.75">
      <c r="A106" s="30" t="s">
        <v>10</v>
      </c>
      <c r="B106" s="2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</row>
    <row r="108" spans="1:11" ht="12.75">
      <c r="A108" s="24"/>
      <c r="B108" s="30" t="s">
        <v>13</v>
      </c>
      <c r="C108" s="29" t="s">
        <v>64</v>
      </c>
      <c r="D108" s="29" t="s">
        <v>66</v>
      </c>
      <c r="E108" s="24"/>
      <c r="F108" s="30" t="s">
        <v>44</v>
      </c>
      <c r="G108" s="29" t="s">
        <v>64</v>
      </c>
      <c r="H108" s="29" t="s">
        <v>66</v>
      </c>
    </row>
    <row r="109" spans="1:11" ht="14.25">
      <c r="A109" s="4"/>
      <c r="B109" s="5" t="s">
        <v>67</v>
      </c>
      <c r="C109" s="31">
        <f>VLOOKUP(B109,Individual!$A$19:$AI$54,28,FALSE)</f>
        <v>93</v>
      </c>
      <c r="D109" s="4"/>
      <c r="E109" s="4"/>
      <c r="F109" s="5" t="s">
        <v>52</v>
      </c>
      <c r="G109" s="31">
        <f>VLOOKUP(F109,Individual!$A$1:$AI$54,28,FALSE)</f>
        <v>0</v>
      </c>
      <c r="H109" s="4"/>
    </row>
    <row r="110" spans="1:11" ht="14.25">
      <c r="A110" s="4"/>
      <c r="B110" s="5" t="s">
        <v>70</v>
      </c>
      <c r="C110" s="31">
        <f>VLOOKUP(B110,Individual!$A$19:$AI$54,28,FALSE)</f>
        <v>0</v>
      </c>
      <c r="D110" s="4"/>
      <c r="E110" s="4"/>
      <c r="F110" s="5" t="s">
        <v>50</v>
      </c>
      <c r="G110" s="31">
        <f>VLOOKUP(F110,Individual!$A$1:$AI$54,28,FALSE)</f>
        <v>0</v>
      </c>
      <c r="H110" s="4"/>
    </row>
    <row r="111" spans="1:11" ht="14.25">
      <c r="A111" s="4"/>
      <c r="B111" s="5" t="s">
        <v>73</v>
      </c>
      <c r="C111" s="31">
        <f>VLOOKUP(B111,Individual!$A$19:$AI$54,28,FALSE)</f>
        <v>0</v>
      </c>
      <c r="D111" s="4"/>
      <c r="E111" s="4"/>
      <c r="F111" s="5" t="s">
        <v>54</v>
      </c>
      <c r="G111" s="31">
        <f>VLOOKUP(F111,Individual!$A$1:$AI$54,28,FALSE)</f>
        <v>0</v>
      </c>
      <c r="H111" s="4"/>
    </row>
    <row r="112" spans="1:11" ht="12.75">
      <c r="A112" s="4"/>
      <c r="B112" s="33" t="s">
        <v>75</v>
      </c>
      <c r="C112" s="35">
        <f>SUM(C109:C111)</f>
        <v>93</v>
      </c>
      <c r="D112" s="4"/>
      <c r="E112" s="4"/>
      <c r="F112" s="33" t="s">
        <v>75</v>
      </c>
      <c r="G112" s="35">
        <f>SUM(G109:G111)</f>
        <v>0</v>
      </c>
      <c r="H112" s="4"/>
    </row>
    <row r="114" spans="1:11" ht="12.75">
      <c r="A114" s="30" t="s">
        <v>51</v>
      </c>
      <c r="B114" s="29" t="s">
        <v>64</v>
      </c>
      <c r="C114" s="29" t="s">
        <v>66</v>
      </c>
      <c r="E114" s="30" t="s">
        <v>57</v>
      </c>
      <c r="F114" s="29" t="s">
        <v>64</v>
      </c>
      <c r="G114" s="29" t="s">
        <v>66</v>
      </c>
      <c r="H114" s="29"/>
      <c r="I114" s="30"/>
      <c r="J114" s="29"/>
      <c r="K114" s="29"/>
    </row>
    <row r="115" spans="1:11" ht="14.25">
      <c r="A115" s="26" t="s">
        <v>80</v>
      </c>
      <c r="B115" s="31">
        <f>VLOOKUP(A115,Individual!$A$19:$AI$54,28,FALSE)</f>
        <v>0</v>
      </c>
      <c r="C115" s="4"/>
      <c r="E115" s="5" t="s">
        <v>83</v>
      </c>
      <c r="F115" s="31">
        <f>VLOOKUP(E115,Individual!$A$19:$AI$54,28,FALSE)</f>
        <v>0</v>
      </c>
      <c r="G115" s="4"/>
      <c r="H115" s="4"/>
      <c r="I115" s="5"/>
      <c r="J115" s="24"/>
      <c r="K115" s="4"/>
    </row>
    <row r="116" spans="1:11" ht="14.25">
      <c r="A116" s="5" t="s">
        <v>85</v>
      </c>
      <c r="B116" s="31">
        <f>VLOOKUP(A116,Individual!$A$19:$AI$54,28,FALSE)</f>
        <v>0</v>
      </c>
      <c r="C116" s="4"/>
      <c r="E116" s="5" t="s">
        <v>86</v>
      </c>
      <c r="F116" s="31">
        <f>VLOOKUP(E116,Individual!$A$19:$AI$54,28,FALSE)</f>
        <v>0</v>
      </c>
      <c r="G116" s="4"/>
      <c r="H116" s="4"/>
      <c r="I116" s="5"/>
      <c r="J116" s="15"/>
      <c r="K116" s="4"/>
    </row>
    <row r="117" spans="1:11" ht="14.25">
      <c r="A117" s="5" t="s">
        <v>88</v>
      </c>
      <c r="B117" s="31">
        <f>VLOOKUP(A117,Individual!$A$19:$AI$54,28,FALSE)</f>
        <v>0</v>
      </c>
      <c r="C117" s="4"/>
      <c r="E117" s="5" t="s">
        <v>89</v>
      </c>
      <c r="F117" s="31">
        <f>VLOOKUP(E117,Individual!$A$19:$AI$54,28,FALSE)</f>
        <v>0</v>
      </c>
      <c r="G117" s="4"/>
      <c r="H117" s="4"/>
      <c r="I117" s="5"/>
      <c r="J117" s="15"/>
      <c r="K117" s="4"/>
    </row>
    <row r="118" spans="1:11" ht="12.75">
      <c r="A118" s="34" t="s">
        <v>75</v>
      </c>
      <c r="B118" s="35">
        <f>SUM(B115:B117)</f>
        <v>0</v>
      </c>
      <c r="C118" s="4"/>
      <c r="E118" s="33" t="s">
        <v>75</v>
      </c>
      <c r="F118" s="35">
        <f>SUM(F115:F117)</f>
        <v>0</v>
      </c>
      <c r="G118" s="4"/>
      <c r="H118" s="4"/>
      <c r="I118" s="33"/>
      <c r="J118" s="35"/>
      <c r="K118" s="4"/>
    </row>
    <row r="120" spans="1:11" ht="12.75">
      <c r="A120" s="30" t="s">
        <v>11</v>
      </c>
      <c r="B120" s="2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</row>
    <row r="122" spans="1:11" ht="12.75">
      <c r="A122" s="24"/>
      <c r="B122" s="30" t="s">
        <v>13</v>
      </c>
      <c r="C122" s="29" t="s">
        <v>64</v>
      </c>
      <c r="D122" s="29" t="s">
        <v>66</v>
      </c>
      <c r="E122" s="24"/>
      <c r="F122" s="30" t="s">
        <v>44</v>
      </c>
      <c r="G122" s="29" t="s">
        <v>64</v>
      </c>
      <c r="H122" s="29" t="s">
        <v>66</v>
      </c>
    </row>
    <row r="123" spans="1:11" ht="14.25">
      <c r="A123" s="4"/>
      <c r="B123" s="5" t="s">
        <v>67</v>
      </c>
      <c r="C123" s="31">
        <f>VLOOKUP(B123,Individual!$A$19:$AI$54,31,FALSE)</f>
        <v>95</v>
      </c>
      <c r="D123" s="4"/>
      <c r="E123" s="4"/>
      <c r="F123" s="5" t="s">
        <v>52</v>
      </c>
      <c r="G123" s="31">
        <f>VLOOKUP(F123,Individual!$A$1:$AI$54,31,FALSE)</f>
        <v>0</v>
      </c>
      <c r="H123" s="4"/>
    </row>
    <row r="124" spans="1:11" ht="14.25">
      <c r="A124" s="4"/>
      <c r="B124" s="5" t="s">
        <v>70</v>
      </c>
      <c r="C124" s="31">
        <f>VLOOKUP(B124,Individual!$A$19:$AI$54,31,FALSE)</f>
        <v>0</v>
      </c>
      <c r="D124" s="4"/>
      <c r="E124" s="4"/>
      <c r="F124" s="5" t="s">
        <v>50</v>
      </c>
      <c r="G124" s="31">
        <f>VLOOKUP(F124,Individual!$A$1:$AI$54,31,FALSE)</f>
        <v>0</v>
      </c>
      <c r="H124" s="4"/>
    </row>
    <row r="125" spans="1:11" ht="14.25">
      <c r="A125" s="4"/>
      <c r="B125" s="5" t="s">
        <v>73</v>
      </c>
      <c r="C125" s="31">
        <f>VLOOKUP(B125,Individual!$A$19:$AI$54,31,FALSE)</f>
        <v>0</v>
      </c>
      <c r="D125" s="4"/>
      <c r="E125" s="4"/>
      <c r="F125" s="5" t="s">
        <v>54</v>
      </c>
      <c r="G125" s="31">
        <f>VLOOKUP(F125,Individual!$A$1:$AI$54,31,FALSE)</f>
        <v>0</v>
      </c>
      <c r="H125" s="4"/>
    </row>
    <row r="126" spans="1:11" ht="12.75">
      <c r="A126" s="4"/>
      <c r="B126" s="33" t="s">
        <v>75</v>
      </c>
      <c r="C126" s="35">
        <f>SUM(C123:C125)</f>
        <v>95</v>
      </c>
      <c r="D126" s="4"/>
      <c r="E126" s="4"/>
      <c r="F126" s="33" t="s">
        <v>75</v>
      </c>
      <c r="G126" s="35">
        <f>SUM(G123:G125)</f>
        <v>0</v>
      </c>
      <c r="H126" s="4"/>
    </row>
    <row r="128" spans="1:11" ht="12.75">
      <c r="A128" s="30" t="s">
        <v>51</v>
      </c>
      <c r="B128" s="29" t="s">
        <v>64</v>
      </c>
      <c r="C128" s="29" t="s">
        <v>66</v>
      </c>
      <c r="E128" s="30" t="s">
        <v>57</v>
      </c>
      <c r="F128" s="29" t="s">
        <v>64</v>
      </c>
      <c r="G128" s="29" t="s">
        <v>66</v>
      </c>
      <c r="H128" s="29"/>
      <c r="I128" s="30"/>
      <c r="J128" s="29"/>
      <c r="K128" s="29"/>
    </row>
    <row r="129" spans="1:11" ht="14.25">
      <c r="A129" s="26" t="s">
        <v>80</v>
      </c>
      <c r="B129" s="31">
        <f>VLOOKUP(A129,Individual!$A$19:$AI$54,31,FALSE)</f>
        <v>0</v>
      </c>
      <c r="C129" s="4"/>
      <c r="E129" s="5" t="s">
        <v>83</v>
      </c>
      <c r="F129" s="31">
        <f>VLOOKUP(E129,Individual!$A$19:$AI$54,31,FALSE)</f>
        <v>0</v>
      </c>
      <c r="G129" s="4"/>
      <c r="H129" s="4"/>
      <c r="I129" s="5"/>
      <c r="J129" s="24"/>
      <c r="K129" s="4"/>
    </row>
    <row r="130" spans="1:11" ht="14.25">
      <c r="A130" s="5" t="s">
        <v>85</v>
      </c>
      <c r="B130" s="31">
        <f>VLOOKUP(A130,Individual!$A$19:$AI$54,31,FALSE)</f>
        <v>0</v>
      </c>
      <c r="C130" s="4"/>
      <c r="E130" s="5" t="s">
        <v>86</v>
      </c>
      <c r="F130" s="31">
        <f>VLOOKUP(E130,Individual!$A$19:$AI$54,31,FALSE)</f>
        <v>0</v>
      </c>
      <c r="G130" s="4"/>
      <c r="H130" s="4"/>
      <c r="I130" s="5"/>
      <c r="J130" s="15"/>
      <c r="K130" s="4"/>
    </row>
    <row r="131" spans="1:11" ht="14.25">
      <c r="A131" s="5" t="s">
        <v>88</v>
      </c>
      <c r="B131" s="31">
        <f>VLOOKUP(A131,Individual!$A$19:$AI$54,31,FALSE)</f>
        <v>0</v>
      </c>
      <c r="C131" s="4"/>
      <c r="E131" s="5" t="s">
        <v>89</v>
      </c>
      <c r="F131" s="31">
        <f>VLOOKUP(E131,Individual!$A$19:$AI$54,31,FALSE)</f>
        <v>0</v>
      </c>
      <c r="G131" s="4"/>
      <c r="H131" s="4"/>
      <c r="I131" s="5"/>
      <c r="J131" s="15"/>
      <c r="K131" s="4"/>
    </row>
    <row r="132" spans="1:11" ht="12.75">
      <c r="A132" s="34" t="s">
        <v>75</v>
      </c>
      <c r="B132" s="35">
        <f>SUM(B129:B131)</f>
        <v>0</v>
      </c>
      <c r="C132" s="4"/>
      <c r="E132" s="33" t="s">
        <v>75</v>
      </c>
      <c r="F132" s="35">
        <f>SUM(F129:F131)</f>
        <v>0</v>
      </c>
      <c r="G132" s="4"/>
      <c r="H132" s="4"/>
      <c r="I132" s="33"/>
      <c r="J132" s="35"/>
      <c r="K132" s="4"/>
    </row>
    <row r="134" spans="1:11" ht="12.75">
      <c r="A134" s="30" t="s">
        <v>12</v>
      </c>
      <c r="B134" s="2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</row>
    <row r="136" spans="1:11" ht="12.75">
      <c r="A136" s="24"/>
      <c r="B136" s="30" t="s">
        <v>13</v>
      </c>
      <c r="C136" s="29" t="s">
        <v>64</v>
      </c>
      <c r="D136" s="29" t="s">
        <v>66</v>
      </c>
      <c r="E136" s="24"/>
      <c r="F136" s="30" t="s">
        <v>44</v>
      </c>
      <c r="G136" s="29" t="s">
        <v>64</v>
      </c>
      <c r="H136" s="29" t="s">
        <v>66</v>
      </c>
    </row>
    <row r="137" spans="1:11" ht="14.25">
      <c r="A137" s="4"/>
      <c r="B137" s="5" t="s">
        <v>67</v>
      </c>
      <c r="C137" s="31">
        <f>VLOOKUP(B137,Individual!$A$19:$AI$54,34,FALSE)</f>
        <v>0</v>
      </c>
      <c r="D137" s="4"/>
      <c r="E137" s="4"/>
      <c r="F137" s="5" t="s">
        <v>52</v>
      </c>
      <c r="G137" s="31">
        <f>VLOOKUP(F137,Individual!$A$1:$AI$54,34,FALSE)</f>
        <v>0</v>
      </c>
      <c r="H137" s="4"/>
    </row>
    <row r="138" spans="1:11" ht="14.25">
      <c r="A138" s="4"/>
      <c r="B138" s="5" t="s">
        <v>70</v>
      </c>
      <c r="C138" s="31">
        <f>VLOOKUP(B138,Individual!$A$19:$AI$54,34,FALSE)</f>
        <v>0</v>
      </c>
      <c r="D138" s="4"/>
      <c r="E138" s="4"/>
      <c r="F138" s="5" t="s">
        <v>50</v>
      </c>
      <c r="G138" s="31">
        <f>VLOOKUP(F138,Individual!$A$1:$AI$54,34,FALSE)</f>
        <v>0</v>
      </c>
      <c r="H138" s="4"/>
    </row>
    <row r="139" spans="1:11" ht="14.25">
      <c r="A139" s="4"/>
      <c r="B139" s="5" t="s">
        <v>73</v>
      </c>
      <c r="C139" s="31">
        <f>VLOOKUP(B139,Individual!$A$19:$AI$54,34,FALSE)</f>
        <v>0</v>
      </c>
      <c r="D139" s="4"/>
      <c r="E139" s="4"/>
      <c r="F139" s="5" t="s">
        <v>54</v>
      </c>
      <c r="G139" s="31">
        <f>VLOOKUP(F139,Individual!$A$1:$AI$54,34,FALSE)</f>
        <v>0</v>
      </c>
      <c r="H139" s="4"/>
    </row>
    <row r="140" spans="1:11" ht="12.75">
      <c r="A140" s="4"/>
      <c r="B140" s="33" t="s">
        <v>75</v>
      </c>
      <c r="C140" s="35">
        <f>SUM(C137:C139)</f>
        <v>0</v>
      </c>
      <c r="D140" s="4"/>
      <c r="E140" s="4"/>
      <c r="F140" s="33" t="s">
        <v>75</v>
      </c>
      <c r="G140" s="35">
        <f>SUM(G137:G139)</f>
        <v>0</v>
      </c>
      <c r="H140" s="4"/>
    </row>
    <row r="142" spans="1:11" ht="12.75">
      <c r="A142" s="30" t="s">
        <v>51</v>
      </c>
      <c r="B142" s="29" t="s">
        <v>64</v>
      </c>
      <c r="C142" s="29" t="s">
        <v>66</v>
      </c>
      <c r="E142" s="30" t="s">
        <v>57</v>
      </c>
      <c r="F142" s="29" t="s">
        <v>64</v>
      </c>
      <c r="G142" s="29" t="s">
        <v>66</v>
      </c>
      <c r="H142" s="29"/>
      <c r="I142" s="30"/>
      <c r="J142" s="29"/>
      <c r="K142" s="29"/>
    </row>
    <row r="143" spans="1:11" ht="14.25">
      <c r="A143" s="26" t="s">
        <v>80</v>
      </c>
      <c r="B143" s="31">
        <f>VLOOKUP(A143,Individual!$A$19:$AI$54,34,FALSE)</f>
        <v>0</v>
      </c>
      <c r="C143" s="4"/>
      <c r="E143" s="5" t="s">
        <v>83</v>
      </c>
      <c r="F143" s="31">
        <f>VLOOKUP(E143,Individual!$A$19:$AI$54,34,FALSE)</f>
        <v>0</v>
      </c>
      <c r="G143" s="4"/>
      <c r="H143" s="4"/>
      <c r="I143" s="5"/>
      <c r="J143" s="24"/>
      <c r="K143" s="4"/>
    </row>
    <row r="144" spans="1:11" ht="14.25">
      <c r="A144" s="5" t="s">
        <v>85</v>
      </c>
      <c r="B144" s="31">
        <f>VLOOKUP(A144,Individual!$A$19:$AI$54,34,FALSE)</f>
        <v>0</v>
      </c>
      <c r="C144" s="4"/>
      <c r="E144" s="5" t="s">
        <v>86</v>
      </c>
      <c r="F144" s="31">
        <f>VLOOKUP(E144,Individual!$A$19:$AI$54,34,FALSE)</f>
        <v>0</v>
      </c>
      <c r="G144" s="4"/>
      <c r="H144" s="4"/>
      <c r="I144" s="5"/>
      <c r="J144" s="15"/>
      <c r="K144" s="4"/>
    </row>
    <row r="145" spans="1:11" ht="14.25">
      <c r="A145" s="5" t="s">
        <v>88</v>
      </c>
      <c r="B145" s="31">
        <f>VLOOKUP(A145,Individual!$A$19:$AI$54,34,FALSE)</f>
        <v>0</v>
      </c>
      <c r="C145" s="4"/>
      <c r="E145" s="5" t="s">
        <v>89</v>
      </c>
      <c r="F145" s="31">
        <f>VLOOKUP(E145,Individual!$A$19:$AI$54,34,FALSE)</f>
        <v>0</v>
      </c>
      <c r="G145" s="4"/>
      <c r="H145" s="4"/>
      <c r="I145" s="5"/>
      <c r="J145" s="15"/>
      <c r="K145" s="4"/>
    </row>
    <row r="146" spans="1:11" ht="12.75">
      <c r="A146" s="34" t="s">
        <v>75</v>
      </c>
      <c r="B146" s="35">
        <f>SUM(B143:B145)</f>
        <v>0</v>
      </c>
      <c r="C146" s="4"/>
      <c r="E146" s="33" t="s">
        <v>75</v>
      </c>
      <c r="F146" s="35">
        <f>SUM(F143:F145)</f>
        <v>0</v>
      </c>
      <c r="G146" s="4"/>
      <c r="H146" s="4"/>
      <c r="I146" s="33"/>
      <c r="J146" s="35"/>
      <c r="K14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N146"/>
  <sheetViews>
    <sheetView workbookViewId="0"/>
  </sheetViews>
  <sheetFormatPr defaultColWidth="14.42578125" defaultRowHeight="15.75" customHeight="1"/>
  <cols>
    <col min="1" max="1" width="16" customWidth="1"/>
    <col min="5" max="5" width="15.5703125" customWidth="1"/>
    <col min="9" max="9" width="17" customWidth="1"/>
  </cols>
  <sheetData>
    <row r="2" spans="1:14" ht="15.75" customHeight="1"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3" t="s">
        <v>12</v>
      </c>
    </row>
    <row r="3" spans="1:14" ht="15.75" customHeight="1">
      <c r="C3" s="7" t="s">
        <v>112</v>
      </c>
      <c r="D3" s="11">
        <f t="shared" ref="D3:D6" si="0">SUM(E3:N3)</f>
        <v>21</v>
      </c>
      <c r="E3" s="13">
        <f>C14</f>
        <v>4</v>
      </c>
      <c r="F3" s="15">
        <f>C28</f>
        <v>4</v>
      </c>
      <c r="G3" s="4">
        <f>C42</f>
        <v>3</v>
      </c>
      <c r="H3" s="4">
        <f>C56</f>
        <v>3</v>
      </c>
      <c r="I3" s="4">
        <f>C70</f>
        <v>4</v>
      </c>
      <c r="J3" s="4">
        <f>C84</f>
        <v>3</v>
      </c>
      <c r="K3" s="4">
        <f>C98</f>
        <v>0</v>
      </c>
      <c r="L3" s="4">
        <f>C112</f>
        <v>0</v>
      </c>
      <c r="M3" s="4">
        <f>C126</f>
        <v>0</v>
      </c>
      <c r="N3" s="19">
        <f>C140</f>
        <v>0</v>
      </c>
    </row>
    <row r="4" spans="1:14" ht="15.75" customHeight="1">
      <c r="C4" s="7" t="s">
        <v>113</v>
      </c>
      <c r="D4" s="11">
        <f t="shared" si="0"/>
        <v>21</v>
      </c>
      <c r="E4" s="17">
        <f>G14</f>
        <v>2</v>
      </c>
      <c r="F4" s="4">
        <f>G28</f>
        <v>3</v>
      </c>
      <c r="G4" s="4">
        <f>G42</f>
        <v>4</v>
      </c>
      <c r="H4" s="4">
        <f>G56</f>
        <v>4</v>
      </c>
      <c r="I4" s="4">
        <f>G70</f>
        <v>4</v>
      </c>
      <c r="J4" s="4">
        <f>G84</f>
        <v>4</v>
      </c>
      <c r="K4" s="4">
        <f>G98</f>
        <v>0</v>
      </c>
      <c r="L4" s="4">
        <f>G112</f>
        <v>0</v>
      </c>
      <c r="M4" s="4">
        <f>G126</f>
        <v>0</v>
      </c>
      <c r="N4" s="19">
        <f>G140</f>
        <v>0</v>
      </c>
    </row>
    <row r="5" spans="1:14" ht="15.75" customHeight="1">
      <c r="C5" s="7" t="s">
        <v>114</v>
      </c>
      <c r="D5" s="11">
        <f t="shared" si="0"/>
        <v>14</v>
      </c>
      <c r="E5" s="17">
        <f>C20</f>
        <v>3</v>
      </c>
      <c r="F5" s="4">
        <f>C34</f>
        <v>2</v>
      </c>
      <c r="G5" s="4">
        <f>C48</f>
        <v>2</v>
      </c>
      <c r="H5" s="4">
        <f>C62</f>
        <v>2</v>
      </c>
      <c r="I5" s="4">
        <f>C76</f>
        <v>3</v>
      </c>
      <c r="J5" s="4">
        <f>C90</f>
        <v>2</v>
      </c>
      <c r="K5" s="4">
        <f>C104</f>
        <v>0</v>
      </c>
      <c r="L5" s="4">
        <f>C118</f>
        <v>0</v>
      </c>
      <c r="M5" s="4">
        <f>C132</f>
        <v>0</v>
      </c>
      <c r="N5" s="19">
        <f>C146</f>
        <v>0</v>
      </c>
    </row>
    <row r="6" spans="1:14" ht="15.75" customHeight="1">
      <c r="C6" s="22" t="s">
        <v>115</v>
      </c>
      <c r="D6" s="23">
        <f t="shared" si="0"/>
        <v>7</v>
      </c>
      <c r="E6" s="25">
        <f>G20</f>
        <v>1</v>
      </c>
      <c r="F6" s="25">
        <f>G34</f>
        <v>1</v>
      </c>
      <c r="G6" s="25">
        <f>G48</f>
        <v>1</v>
      </c>
      <c r="H6" s="25">
        <f>G62</f>
        <v>1</v>
      </c>
      <c r="I6" s="25">
        <f>G76</f>
        <v>2</v>
      </c>
      <c r="J6" s="25">
        <f>G90</f>
        <v>1</v>
      </c>
      <c r="K6" s="25">
        <f>G104</f>
        <v>0</v>
      </c>
      <c r="L6" s="25">
        <f>G118</f>
        <v>0</v>
      </c>
      <c r="M6" s="25">
        <f>G132</f>
        <v>0</v>
      </c>
      <c r="N6" s="28">
        <f>G146</f>
        <v>0</v>
      </c>
    </row>
    <row r="8" spans="1:14" ht="15.75" customHeight="1">
      <c r="A8" s="29" t="s">
        <v>3</v>
      </c>
      <c r="B8" s="24"/>
      <c r="C8" s="4"/>
      <c r="D8" s="4"/>
      <c r="E8" s="4"/>
      <c r="F8" s="4"/>
      <c r="G8" s="4"/>
      <c r="H8" s="4"/>
      <c r="I8" s="4"/>
      <c r="J8" s="4"/>
      <c r="K8" s="4"/>
    </row>
    <row r="9" spans="1:14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5.75" customHeight="1">
      <c r="A10" s="30" t="s">
        <v>112</v>
      </c>
      <c r="B10" s="29" t="s">
        <v>64</v>
      </c>
      <c r="C10" s="29" t="s">
        <v>66</v>
      </c>
      <c r="D10" s="24"/>
      <c r="E10" s="30" t="s">
        <v>113</v>
      </c>
      <c r="F10" s="29" t="s">
        <v>64</v>
      </c>
      <c r="G10" s="29" t="s">
        <v>66</v>
      </c>
      <c r="H10" s="24"/>
    </row>
    <row r="11" spans="1:14" ht="15.75" customHeight="1">
      <c r="A11" s="5" t="s">
        <v>55</v>
      </c>
      <c r="B11" s="31">
        <f>VLOOKUP(A11,Individual!$A$1:$AI$54,7,FALSE)</f>
        <v>96</v>
      </c>
      <c r="C11" s="4"/>
      <c r="D11" s="4"/>
      <c r="E11" s="5" t="s">
        <v>69</v>
      </c>
      <c r="F11" s="31">
        <f>VLOOKUP(E11,Individual!$A$19:$AI$54,7,FALSE)</f>
        <v>90</v>
      </c>
      <c r="G11" s="4"/>
      <c r="H11" s="4"/>
    </row>
    <row r="12" spans="1:14" ht="15.75" customHeight="1">
      <c r="A12" s="5" t="s">
        <v>58</v>
      </c>
      <c r="B12" s="31">
        <f>VLOOKUP(A12,Individual!$A$1:$AI$54,7,FALSE)</f>
        <v>92</v>
      </c>
      <c r="C12" s="4"/>
      <c r="D12" s="4"/>
      <c r="E12" s="5" t="s">
        <v>71</v>
      </c>
      <c r="F12" s="31">
        <f>VLOOKUP(E12,Individual!$A$19:$AI$54,7,FALSE)</f>
        <v>87</v>
      </c>
      <c r="G12" s="4"/>
      <c r="H12" s="4"/>
    </row>
    <row r="13" spans="1:14" ht="15.75" customHeight="1">
      <c r="A13" s="5" t="s">
        <v>56</v>
      </c>
      <c r="B13" s="31">
        <f>VLOOKUP(A13,Individual!$A$1:$AI$54,7,FALSE)</f>
        <v>89</v>
      </c>
      <c r="C13" s="4"/>
      <c r="D13" s="4"/>
      <c r="E13" s="5" t="s">
        <v>72</v>
      </c>
      <c r="F13" s="31">
        <f>VLOOKUP(E13,Individual!$A$19:$AI$54,7,FALSE)</f>
        <v>91</v>
      </c>
      <c r="G13" s="15"/>
      <c r="H13" s="4"/>
    </row>
    <row r="14" spans="1:14" ht="15.75" customHeight="1">
      <c r="A14" s="34" t="s">
        <v>75</v>
      </c>
      <c r="B14" s="35">
        <f>SUM(B11:B13)</f>
        <v>277</v>
      </c>
      <c r="C14" s="15">
        <v>4</v>
      </c>
      <c r="D14" s="4"/>
      <c r="E14" s="33" t="s">
        <v>75</v>
      </c>
      <c r="F14" s="35">
        <f>SUM(F11:F13)</f>
        <v>268</v>
      </c>
      <c r="G14" s="15">
        <v>2</v>
      </c>
      <c r="H14" s="4"/>
    </row>
    <row r="16" spans="1:14" ht="15.75" customHeight="1">
      <c r="A16" s="30" t="s">
        <v>114</v>
      </c>
      <c r="B16" s="29" t="s">
        <v>64</v>
      </c>
      <c r="C16" s="29" t="s">
        <v>66</v>
      </c>
      <c r="E16" s="30" t="s">
        <v>115</v>
      </c>
      <c r="F16" s="29" t="s">
        <v>64</v>
      </c>
      <c r="G16" s="29" t="s">
        <v>66</v>
      </c>
    </row>
    <row r="17" spans="1:8" ht="15.75" customHeight="1">
      <c r="A17" s="5" t="s">
        <v>90</v>
      </c>
      <c r="B17" s="31">
        <f>VLOOKUP(A17,Individual!$A$19:$AI$54,7,FALSE)</f>
        <v>91</v>
      </c>
      <c r="C17" s="4"/>
      <c r="E17" s="5" t="s">
        <v>94</v>
      </c>
      <c r="F17" s="31">
        <f>VLOOKUP(E17,Individual!$A$19:$AI$54,7,FALSE)</f>
        <v>85</v>
      </c>
      <c r="G17" s="4"/>
    </row>
    <row r="18" spans="1:8" ht="15.75" customHeight="1">
      <c r="A18" s="5" t="s">
        <v>92</v>
      </c>
      <c r="B18" s="31">
        <f>VLOOKUP(A18,Individual!$A$19:$AI$54,7,FALSE)</f>
        <v>90</v>
      </c>
      <c r="C18" s="4"/>
      <c r="E18" s="5" t="s">
        <v>96</v>
      </c>
      <c r="F18" s="31">
        <f>VLOOKUP(E18,Individual!$A$19:$AI$54,7,FALSE)</f>
        <v>78</v>
      </c>
      <c r="G18" s="4"/>
    </row>
    <row r="19" spans="1:8" ht="15.75" customHeight="1">
      <c r="A19" s="5" t="s">
        <v>93</v>
      </c>
      <c r="B19" s="31">
        <f>VLOOKUP(A19,Individual!$A$19:$AI$54,7,FALSE)</f>
        <v>88</v>
      </c>
      <c r="C19" s="4"/>
      <c r="E19" s="5" t="s">
        <v>97</v>
      </c>
      <c r="F19" s="31">
        <f>VLOOKUP(E19,Individual!$A$19:$AI$54,7,FALSE)</f>
        <v>89</v>
      </c>
      <c r="G19" s="4"/>
    </row>
    <row r="20" spans="1:8" ht="15.75" customHeight="1">
      <c r="A20" s="34" t="s">
        <v>75</v>
      </c>
      <c r="B20" s="35">
        <f>SUM(B17:B19)</f>
        <v>269</v>
      </c>
      <c r="C20" s="15">
        <v>3</v>
      </c>
      <c r="E20" s="33" t="s">
        <v>75</v>
      </c>
      <c r="F20" s="35">
        <f>SUM(F17:F19)</f>
        <v>252</v>
      </c>
      <c r="G20" s="15">
        <v>1</v>
      </c>
    </row>
    <row r="22" spans="1:8" ht="15.75" customHeight="1">
      <c r="A22" s="2" t="s">
        <v>116</v>
      </c>
    </row>
    <row r="24" spans="1:8" ht="12.75">
      <c r="A24" s="30" t="s">
        <v>112</v>
      </c>
      <c r="B24" s="29" t="s">
        <v>64</v>
      </c>
      <c r="C24" s="29" t="s">
        <v>66</v>
      </c>
      <c r="D24" s="24"/>
      <c r="E24" s="30" t="s">
        <v>113</v>
      </c>
      <c r="F24" s="29" t="s">
        <v>64</v>
      </c>
      <c r="G24" s="29" t="s">
        <v>66</v>
      </c>
      <c r="H24" s="24"/>
    </row>
    <row r="25" spans="1:8" ht="14.25">
      <c r="A25" s="5" t="s">
        <v>55</v>
      </c>
      <c r="B25" s="31">
        <f>VLOOKUP(A25,Individual!$A$1:$AI$54,10,FALSE)</f>
        <v>96</v>
      </c>
      <c r="C25" s="4"/>
      <c r="D25" s="4"/>
      <c r="E25" s="5" t="s">
        <v>69</v>
      </c>
      <c r="F25" s="31">
        <f>VLOOKUP(E25,Individual!$A$19:$AI$54,10,FALSE)</f>
        <v>91</v>
      </c>
      <c r="G25" s="4"/>
      <c r="H25" s="4"/>
    </row>
    <row r="26" spans="1:8" ht="14.25">
      <c r="A26" s="5" t="s">
        <v>58</v>
      </c>
      <c r="B26" s="31">
        <f>VLOOKUP(A26,Individual!$A$1:$AI$54,10,FALSE)</f>
        <v>94</v>
      </c>
      <c r="C26" s="4"/>
      <c r="D26" s="4"/>
      <c r="E26" s="5" t="s">
        <v>71</v>
      </c>
      <c r="F26" s="31">
        <f>VLOOKUP(E26,Individual!$A$19:$AI$54,10,FALSE)</f>
        <v>90</v>
      </c>
      <c r="G26" s="4"/>
      <c r="H26" s="4"/>
    </row>
    <row r="27" spans="1:8" ht="14.25">
      <c r="A27" s="5" t="s">
        <v>56</v>
      </c>
      <c r="B27" s="31">
        <f>VLOOKUP(A27,Individual!$A$1:$AI$54,10,FALSE)</f>
        <v>86</v>
      </c>
      <c r="C27" s="4"/>
      <c r="D27" s="4"/>
      <c r="E27" s="5" t="s">
        <v>72</v>
      </c>
      <c r="F27" s="31">
        <f>VLOOKUP(E27,Individual!$A$19:$AI$54,10,FALSE)</f>
        <v>91</v>
      </c>
      <c r="G27" s="4"/>
      <c r="H27" s="4"/>
    </row>
    <row r="28" spans="1:8" ht="12.75">
      <c r="A28" s="34" t="s">
        <v>75</v>
      </c>
      <c r="B28" s="35">
        <f>SUM(B25:B27)</f>
        <v>276</v>
      </c>
      <c r="C28" s="15">
        <v>4</v>
      </c>
      <c r="D28" s="4"/>
      <c r="E28" s="33" t="s">
        <v>75</v>
      </c>
      <c r="F28" s="35">
        <f>SUM(F25:F27)</f>
        <v>272</v>
      </c>
      <c r="G28" s="15">
        <v>3</v>
      </c>
      <c r="H28" s="4"/>
    </row>
    <row r="30" spans="1:8" ht="12.75">
      <c r="A30" s="30" t="s">
        <v>114</v>
      </c>
      <c r="B30" s="29" t="s">
        <v>64</v>
      </c>
      <c r="C30" s="29" t="s">
        <v>66</v>
      </c>
      <c r="E30" s="30" t="s">
        <v>115</v>
      </c>
      <c r="F30" s="29" t="s">
        <v>64</v>
      </c>
      <c r="G30" s="29" t="s">
        <v>66</v>
      </c>
    </row>
    <row r="31" spans="1:8" ht="14.25">
      <c r="A31" s="5" t="s">
        <v>90</v>
      </c>
      <c r="B31" s="31">
        <f>VLOOKUP(A31,Individual!$A$19:$AI$54,10,FALSE)</f>
        <v>93</v>
      </c>
      <c r="C31" s="4"/>
      <c r="E31" s="5" t="s">
        <v>94</v>
      </c>
      <c r="F31" s="31">
        <f>VLOOKUP(E31,Individual!$A$19:$AI$54,10,FALSE)</f>
        <v>0</v>
      </c>
      <c r="G31" s="4"/>
    </row>
    <row r="32" spans="1:8" ht="14.25">
      <c r="A32" s="5" t="s">
        <v>92</v>
      </c>
      <c r="B32" s="31">
        <f>VLOOKUP(A32,Individual!$A$19:$AI$54,10,FALSE)</f>
        <v>83</v>
      </c>
      <c r="C32" s="4"/>
      <c r="E32" s="5" t="s">
        <v>96</v>
      </c>
      <c r="F32" s="31">
        <f>VLOOKUP(E32,Individual!$A$19:$AI$54,10,FALSE)</f>
        <v>71</v>
      </c>
      <c r="G32" s="4"/>
    </row>
    <row r="33" spans="1:8" ht="14.25">
      <c r="A33" s="5" t="s">
        <v>93</v>
      </c>
      <c r="B33" s="31">
        <f>VLOOKUP(A33,Individual!$A$19:$AI$54,10,FALSE)</f>
        <v>91</v>
      </c>
      <c r="C33" s="4"/>
      <c r="E33" s="5" t="s">
        <v>97</v>
      </c>
      <c r="F33" s="31">
        <f>VLOOKUP(E33,Individual!$A$19:$AI$54,10,FALSE)</f>
        <v>90</v>
      </c>
      <c r="G33" s="4"/>
    </row>
    <row r="34" spans="1:8" ht="12.75">
      <c r="A34" s="34" t="s">
        <v>75</v>
      </c>
      <c r="B34" s="35">
        <f>SUM(B31:B33)</f>
        <v>267</v>
      </c>
      <c r="C34" s="15">
        <v>2</v>
      </c>
      <c r="E34" s="33" t="s">
        <v>75</v>
      </c>
      <c r="F34" s="35">
        <f>SUM(F31:F33)</f>
        <v>161</v>
      </c>
      <c r="G34" s="15">
        <v>1</v>
      </c>
    </row>
    <row r="36" spans="1:8" ht="12.75">
      <c r="A36" s="2" t="s">
        <v>5</v>
      </c>
    </row>
    <row r="38" spans="1:8" ht="12.75">
      <c r="A38" s="30" t="s">
        <v>112</v>
      </c>
      <c r="B38" s="29" t="s">
        <v>64</v>
      </c>
      <c r="C38" s="29" t="s">
        <v>66</v>
      </c>
      <c r="D38" s="24"/>
      <c r="E38" s="30" t="s">
        <v>113</v>
      </c>
      <c r="F38" s="29" t="s">
        <v>64</v>
      </c>
      <c r="G38" s="29" t="s">
        <v>66</v>
      </c>
      <c r="H38" s="24"/>
    </row>
    <row r="39" spans="1:8" ht="14.25">
      <c r="A39" s="5" t="s">
        <v>55</v>
      </c>
      <c r="B39" s="31">
        <f>VLOOKUP(A39,Individual!$A$1:$AI$54,13,FALSE)</f>
        <v>93</v>
      </c>
      <c r="C39" s="4"/>
      <c r="D39" s="4"/>
      <c r="E39" s="5" t="s">
        <v>69</v>
      </c>
      <c r="F39" s="31">
        <f>VLOOKUP(E39,Individual!$A$19:$AI$54,13,FALSE)</f>
        <v>95</v>
      </c>
      <c r="G39" s="4"/>
      <c r="H39" s="4"/>
    </row>
    <row r="40" spans="1:8" ht="14.25">
      <c r="A40" s="5" t="s">
        <v>58</v>
      </c>
      <c r="B40" s="31">
        <f>VLOOKUP(A40,Individual!$A$1:$AI$54,13,FALSE)</f>
        <v>96</v>
      </c>
      <c r="C40" s="4"/>
      <c r="D40" s="4"/>
      <c r="E40" s="5" t="s">
        <v>71</v>
      </c>
      <c r="F40" s="31">
        <f>VLOOKUP(E40,Individual!$A$19:$AI$54,13,FALSE)</f>
        <v>91</v>
      </c>
      <c r="G40" s="4"/>
      <c r="H40" s="4"/>
    </row>
    <row r="41" spans="1:8" ht="14.25">
      <c r="A41" s="5" t="s">
        <v>56</v>
      </c>
      <c r="B41" s="31">
        <f>VLOOKUP(A41,Individual!$A$1:$AI$54,13,FALSE)</f>
        <v>86</v>
      </c>
      <c r="C41" s="4"/>
      <c r="D41" s="4"/>
      <c r="E41" s="5" t="s">
        <v>72</v>
      </c>
      <c r="F41" s="31">
        <f>VLOOKUP(E41,Individual!$A$19:$AI$54,13,FALSE)</f>
        <v>95</v>
      </c>
      <c r="G41" s="4"/>
      <c r="H41" s="4"/>
    </row>
    <row r="42" spans="1:8" ht="12.75">
      <c r="A42" s="34" t="s">
        <v>75</v>
      </c>
      <c r="B42" s="35">
        <f>SUM(B39:B41)</f>
        <v>275</v>
      </c>
      <c r="C42" s="15">
        <v>3</v>
      </c>
      <c r="D42" s="4"/>
      <c r="E42" s="33" t="s">
        <v>75</v>
      </c>
      <c r="F42" s="35">
        <f>SUM(F39:F41)</f>
        <v>281</v>
      </c>
      <c r="G42" s="15">
        <v>4</v>
      </c>
      <c r="H42" s="4"/>
    </row>
    <row r="44" spans="1:8" ht="12.75">
      <c r="A44" s="30" t="s">
        <v>114</v>
      </c>
      <c r="B44" s="29" t="s">
        <v>64</v>
      </c>
      <c r="C44" s="29" t="s">
        <v>66</v>
      </c>
      <c r="E44" s="30" t="s">
        <v>115</v>
      </c>
      <c r="F44" s="29" t="s">
        <v>64</v>
      </c>
      <c r="G44" s="29" t="s">
        <v>66</v>
      </c>
    </row>
    <row r="45" spans="1:8" ht="14.25">
      <c r="A45" s="5" t="s">
        <v>90</v>
      </c>
      <c r="B45" s="31">
        <f>VLOOKUP(A45,Individual!$A$19:$AI$54,13,FALSE)</f>
        <v>93</v>
      </c>
      <c r="C45" s="4"/>
      <c r="E45" s="5" t="s">
        <v>94</v>
      </c>
      <c r="F45" s="31">
        <f>VLOOKUP(E45,Individual!$A$19:$AI$54,13,FALSE)</f>
        <v>85</v>
      </c>
      <c r="G45" s="4"/>
    </row>
    <row r="46" spans="1:8" ht="14.25">
      <c r="A46" s="5" t="s">
        <v>92</v>
      </c>
      <c r="B46" s="31">
        <f>VLOOKUP(A46,Individual!$A$19:$AI$54,13,FALSE)</f>
        <v>85</v>
      </c>
      <c r="C46" s="4"/>
      <c r="E46" s="5" t="s">
        <v>96</v>
      </c>
      <c r="F46" s="31">
        <f>VLOOKUP(E46,Individual!$A$19:$AI$54,13,FALSE)</f>
        <v>73</v>
      </c>
      <c r="G46" s="4"/>
    </row>
    <row r="47" spans="1:8" ht="14.25">
      <c r="A47" s="5" t="s">
        <v>93</v>
      </c>
      <c r="B47" s="31">
        <f>VLOOKUP(A47,Individual!$A$19:$AI$54,13,FALSE)</f>
        <v>90</v>
      </c>
      <c r="C47" s="4"/>
      <c r="E47" s="5" t="s">
        <v>97</v>
      </c>
      <c r="F47" s="31">
        <f>VLOOKUP(E47,Individual!$A$19:$AI$54,13,FALSE)</f>
        <v>89</v>
      </c>
      <c r="G47" s="4"/>
    </row>
    <row r="48" spans="1:8" ht="12.75">
      <c r="A48" s="34" t="s">
        <v>75</v>
      </c>
      <c r="B48" s="35">
        <f>SUM(B45:B47)</f>
        <v>268</v>
      </c>
      <c r="C48" s="15">
        <v>2</v>
      </c>
      <c r="E48" s="33" t="s">
        <v>75</v>
      </c>
      <c r="F48" s="35">
        <f>SUM(F45:F47)</f>
        <v>247</v>
      </c>
      <c r="G48" s="15">
        <v>1</v>
      </c>
    </row>
    <row r="50" spans="1:8" ht="12.75">
      <c r="A50" s="2" t="s">
        <v>6</v>
      </c>
    </row>
    <row r="52" spans="1:8" ht="12.75">
      <c r="A52" s="30" t="s">
        <v>112</v>
      </c>
      <c r="B52" s="29" t="s">
        <v>64</v>
      </c>
      <c r="C52" s="29" t="s">
        <v>66</v>
      </c>
      <c r="D52" s="24"/>
      <c r="E52" s="30" t="s">
        <v>113</v>
      </c>
      <c r="F52" s="29" t="s">
        <v>64</v>
      </c>
      <c r="G52" s="29" t="s">
        <v>66</v>
      </c>
      <c r="H52" s="24"/>
    </row>
    <row r="53" spans="1:8" ht="14.25">
      <c r="A53" s="5" t="s">
        <v>55</v>
      </c>
      <c r="B53" s="31">
        <f>VLOOKUP(A53,Individual!$A$1:$AI$54,16,FALSE)</f>
        <v>92</v>
      </c>
      <c r="C53" s="4"/>
      <c r="D53" s="4"/>
      <c r="E53" s="5" t="s">
        <v>69</v>
      </c>
      <c r="F53" s="31">
        <f>VLOOKUP(E53,Individual!$A$19:$AI$54,16,FALSE)</f>
        <v>90</v>
      </c>
      <c r="G53" s="4"/>
      <c r="H53" s="4"/>
    </row>
    <row r="54" spans="1:8" ht="14.25">
      <c r="A54" s="5" t="s">
        <v>58</v>
      </c>
      <c r="B54" s="31">
        <f>VLOOKUP(A54,Individual!$A$1:$AI$54,16,FALSE)</f>
        <v>94</v>
      </c>
      <c r="C54" s="4"/>
      <c r="D54" s="4"/>
      <c r="E54" s="5" t="s">
        <v>71</v>
      </c>
      <c r="F54" s="31">
        <f>VLOOKUP(E54,Individual!$A$19:$AI$54,16,FALSE)</f>
        <v>93</v>
      </c>
      <c r="G54" s="4"/>
      <c r="H54" s="4"/>
    </row>
    <row r="55" spans="1:8" ht="14.25">
      <c r="A55" s="5" t="s">
        <v>56</v>
      </c>
      <c r="B55" s="31">
        <f>VLOOKUP(A55,Individual!$A$1:$AI$54,16,FALSE)</f>
        <v>91</v>
      </c>
      <c r="C55" s="4"/>
      <c r="D55" s="4"/>
      <c r="E55" s="5" t="s">
        <v>72</v>
      </c>
      <c r="F55" s="31">
        <f>VLOOKUP(E55,Individual!$A$19:$AI$54,16,FALSE)</f>
        <v>96</v>
      </c>
      <c r="G55" s="4"/>
      <c r="H55" s="4"/>
    </row>
    <row r="56" spans="1:8" ht="12.75">
      <c r="A56" s="34" t="s">
        <v>75</v>
      </c>
      <c r="B56" s="35">
        <f>SUM(B53:B55)</f>
        <v>277</v>
      </c>
      <c r="C56" s="15">
        <v>3</v>
      </c>
      <c r="D56" s="4"/>
      <c r="E56" s="33" t="s">
        <v>75</v>
      </c>
      <c r="F56" s="35">
        <f>SUM(F53:F55)</f>
        <v>279</v>
      </c>
      <c r="G56" s="15">
        <v>4</v>
      </c>
      <c r="H56" s="4"/>
    </row>
    <row r="58" spans="1:8" ht="12.75">
      <c r="A58" s="30" t="s">
        <v>114</v>
      </c>
      <c r="B58" s="29" t="s">
        <v>64</v>
      </c>
      <c r="C58" s="29" t="s">
        <v>66</v>
      </c>
      <c r="E58" s="30" t="s">
        <v>115</v>
      </c>
      <c r="F58" s="29" t="s">
        <v>64</v>
      </c>
      <c r="G58" s="29" t="s">
        <v>66</v>
      </c>
    </row>
    <row r="59" spans="1:8" ht="14.25">
      <c r="A59" s="5" t="s">
        <v>90</v>
      </c>
      <c r="B59" s="31">
        <f>VLOOKUP(A59,Individual!$A$19:$AI$54,16,FALSE)</f>
        <v>95</v>
      </c>
      <c r="C59" s="4"/>
      <c r="E59" s="5" t="s">
        <v>94</v>
      </c>
      <c r="F59" s="31">
        <f>VLOOKUP(E59,Individual!$A$19:$AI$54,16,FALSE)</f>
        <v>72</v>
      </c>
      <c r="G59" s="4"/>
    </row>
    <row r="60" spans="1:8" ht="14.25">
      <c r="A60" s="5" t="s">
        <v>92</v>
      </c>
      <c r="B60" s="31">
        <f>VLOOKUP(A60,Individual!$A$19:$AI$54,16,FALSE)</f>
        <v>86</v>
      </c>
      <c r="C60" s="4"/>
      <c r="E60" s="5" t="s">
        <v>96</v>
      </c>
      <c r="F60" s="31">
        <f>VLOOKUP(E60,Individual!$A$19:$AI$54,16,FALSE)</f>
        <v>76</v>
      </c>
      <c r="G60" s="4"/>
    </row>
    <row r="61" spans="1:8" ht="14.25">
      <c r="A61" s="5" t="s">
        <v>93</v>
      </c>
      <c r="B61" s="31">
        <f>VLOOKUP(A61,Individual!$A$19:$AI$54,16,FALSE)</f>
        <v>90</v>
      </c>
      <c r="C61" s="4"/>
      <c r="E61" s="5" t="s">
        <v>97</v>
      </c>
      <c r="F61" s="31">
        <f>VLOOKUP(E61,Individual!$A$19:$AI$54,16,FALSE)</f>
        <v>85</v>
      </c>
      <c r="G61" s="4"/>
    </row>
    <row r="62" spans="1:8" ht="12.75">
      <c r="A62" s="34" t="s">
        <v>75</v>
      </c>
      <c r="B62" s="35">
        <f>SUM(B59:B61)</f>
        <v>271</v>
      </c>
      <c r="C62" s="15">
        <v>2</v>
      </c>
      <c r="E62" s="33" t="s">
        <v>75</v>
      </c>
      <c r="F62" s="35">
        <f>SUM(F59:F61)</f>
        <v>233</v>
      </c>
      <c r="G62" s="15">
        <v>1</v>
      </c>
    </row>
    <row r="64" spans="1:8" ht="12.75">
      <c r="A64" s="2" t="s">
        <v>7</v>
      </c>
    </row>
    <row r="66" spans="1:8" ht="12.75">
      <c r="A66" s="30" t="s">
        <v>112</v>
      </c>
      <c r="B66" s="29" t="s">
        <v>64</v>
      </c>
      <c r="C66" s="29" t="s">
        <v>66</v>
      </c>
      <c r="D66" s="24"/>
      <c r="E66" s="30" t="s">
        <v>113</v>
      </c>
      <c r="F66" s="29" t="s">
        <v>64</v>
      </c>
      <c r="G66" s="29" t="s">
        <v>66</v>
      </c>
      <c r="H66" s="24"/>
    </row>
    <row r="67" spans="1:8" ht="14.25">
      <c r="A67" s="5" t="s">
        <v>55</v>
      </c>
      <c r="B67" s="31">
        <f>VLOOKUP(A67,Individual!$A$1:$AI$54,19,FALSE)</f>
        <v>95</v>
      </c>
      <c r="C67" s="4"/>
      <c r="D67" s="4"/>
      <c r="E67" s="5" t="s">
        <v>69</v>
      </c>
      <c r="F67" s="31">
        <f>VLOOKUP(E67,Individual!$A$19:$AI$54,19,FALSE)</f>
        <v>97</v>
      </c>
      <c r="G67" s="4"/>
      <c r="H67" s="4"/>
    </row>
    <row r="68" spans="1:8" ht="14.25">
      <c r="A68" s="5" t="s">
        <v>58</v>
      </c>
      <c r="B68" s="31">
        <f>VLOOKUP(A68,Individual!$A$1:$AI$54,19,FALSE)</f>
        <v>92</v>
      </c>
      <c r="C68" s="4"/>
      <c r="D68" s="4"/>
      <c r="E68" s="5" t="s">
        <v>71</v>
      </c>
      <c r="F68" s="31">
        <f>VLOOKUP(E68,Individual!$A$19:$AI$54,19,FALSE)</f>
        <v>91</v>
      </c>
      <c r="G68" s="4"/>
      <c r="H68" s="4"/>
    </row>
    <row r="69" spans="1:8" ht="14.25">
      <c r="A69" s="5" t="s">
        <v>56</v>
      </c>
      <c r="B69" s="31">
        <f>VLOOKUP(A69,Individual!$A$1:$AI$54,19,FALSE)</f>
        <v>91</v>
      </c>
      <c r="C69" s="4"/>
      <c r="D69" s="4"/>
      <c r="E69" s="5" t="s">
        <v>72</v>
      </c>
      <c r="F69" s="31">
        <f>VLOOKUP(E69,Individual!$A$19:$AI$54,19,FALSE)</f>
        <v>90</v>
      </c>
      <c r="G69" s="4"/>
      <c r="H69" s="4"/>
    </row>
    <row r="70" spans="1:8" ht="12.75">
      <c r="A70" s="34" t="s">
        <v>75</v>
      </c>
      <c r="B70" s="35">
        <f>SUM(B67:B69)</f>
        <v>278</v>
      </c>
      <c r="C70" s="15">
        <v>4</v>
      </c>
      <c r="D70" s="4"/>
      <c r="E70" s="33" t="s">
        <v>75</v>
      </c>
      <c r="F70" s="35">
        <f>SUM(F67:F69)</f>
        <v>278</v>
      </c>
      <c r="G70" s="15">
        <v>4</v>
      </c>
      <c r="H70" s="4"/>
    </row>
    <row r="72" spans="1:8" ht="12.75">
      <c r="A72" s="30" t="s">
        <v>114</v>
      </c>
      <c r="B72" s="29" t="s">
        <v>64</v>
      </c>
      <c r="C72" s="29" t="s">
        <v>66</v>
      </c>
      <c r="E72" s="30" t="s">
        <v>115</v>
      </c>
      <c r="F72" s="29" t="s">
        <v>64</v>
      </c>
      <c r="G72" s="29" t="s">
        <v>66</v>
      </c>
    </row>
    <row r="73" spans="1:8" ht="14.25">
      <c r="A73" s="5" t="s">
        <v>90</v>
      </c>
      <c r="B73" s="31">
        <f>VLOOKUP(A73,Individual!$A$19:$AI$54,19,FALSE)</f>
        <v>94</v>
      </c>
      <c r="C73" s="4"/>
      <c r="E73" s="5" t="s">
        <v>94</v>
      </c>
      <c r="F73" s="31">
        <f>VLOOKUP(E73,Individual!$A$19:$AI$54,19,FALSE)</f>
        <v>89</v>
      </c>
      <c r="G73" s="4"/>
    </row>
    <row r="74" spans="1:8" ht="14.25">
      <c r="A74" s="5" t="s">
        <v>92</v>
      </c>
      <c r="B74" s="31">
        <f>VLOOKUP(A74,Individual!$A$19:$AI$54,19,FALSE)</f>
        <v>92</v>
      </c>
      <c r="C74" s="4"/>
      <c r="E74" s="5" t="s">
        <v>96</v>
      </c>
      <c r="F74" s="31">
        <f>VLOOKUP(E74,Individual!$A$19:$AI$54,19,FALSE)</f>
        <v>85</v>
      </c>
      <c r="G74" s="4"/>
    </row>
    <row r="75" spans="1:8" ht="14.25">
      <c r="A75" s="5" t="s">
        <v>93</v>
      </c>
      <c r="B75" s="31">
        <f>VLOOKUP(A75,Individual!$A$19:$AI$54,19,FALSE)</f>
        <v>89</v>
      </c>
      <c r="C75" s="4"/>
      <c r="E75" s="5" t="s">
        <v>97</v>
      </c>
      <c r="F75" s="31">
        <f>VLOOKUP(E75,Individual!$A$19:$AI$54,19,FALSE)</f>
        <v>81</v>
      </c>
      <c r="G75" s="4"/>
    </row>
    <row r="76" spans="1:8" ht="12.75">
      <c r="A76" s="34" t="s">
        <v>75</v>
      </c>
      <c r="B76" s="35">
        <f>SUM(B73:B75)</f>
        <v>275</v>
      </c>
      <c r="C76" s="15">
        <v>3</v>
      </c>
      <c r="E76" s="33" t="s">
        <v>75</v>
      </c>
      <c r="F76" s="35">
        <f>SUM(F73:F75)</f>
        <v>255</v>
      </c>
      <c r="G76" s="15">
        <v>2</v>
      </c>
    </row>
    <row r="78" spans="1:8" ht="12.75">
      <c r="A78" s="2" t="s">
        <v>8</v>
      </c>
    </row>
    <row r="80" spans="1:8" ht="12.75">
      <c r="A80" s="30" t="s">
        <v>112</v>
      </c>
      <c r="B80" s="29" t="s">
        <v>64</v>
      </c>
      <c r="C80" s="29" t="s">
        <v>66</v>
      </c>
      <c r="D80" s="24"/>
      <c r="E80" s="30" t="s">
        <v>113</v>
      </c>
      <c r="F80" s="29" t="s">
        <v>64</v>
      </c>
      <c r="G80" s="29" t="s">
        <v>66</v>
      </c>
      <c r="H80" s="24"/>
    </row>
    <row r="81" spans="1:8" ht="14.25">
      <c r="A81" s="5" t="s">
        <v>55</v>
      </c>
      <c r="B81" s="31">
        <f>VLOOKUP(A81,Individual!$A$1:$AI$54,22,FALSE)</f>
        <v>92</v>
      </c>
      <c r="C81" s="4"/>
      <c r="D81" s="4"/>
      <c r="E81" s="5" t="s">
        <v>69</v>
      </c>
      <c r="F81" s="31">
        <f>VLOOKUP(E81,Individual!$A$19:$AI$54,22,FALSE)</f>
        <v>97</v>
      </c>
      <c r="G81" s="4"/>
      <c r="H81" s="4"/>
    </row>
    <row r="82" spans="1:8" ht="14.25">
      <c r="A82" s="5" t="s">
        <v>58</v>
      </c>
      <c r="B82" s="31">
        <f>VLOOKUP(A82,Individual!$A$1:$AI$54,22,FALSE)</f>
        <v>93</v>
      </c>
      <c r="C82" s="4"/>
      <c r="D82" s="4"/>
      <c r="E82" s="5" t="s">
        <v>71</v>
      </c>
      <c r="F82" s="31">
        <f>VLOOKUP(E82,Individual!$A$19:$AI$54,22,FALSE)</f>
        <v>91</v>
      </c>
      <c r="G82" s="4"/>
      <c r="H82" s="4"/>
    </row>
    <row r="83" spans="1:8" ht="14.25">
      <c r="A83" s="5" t="s">
        <v>56</v>
      </c>
      <c r="B83" s="31">
        <f>VLOOKUP(A83,Individual!$A$1:$AI$54,22,FALSE)</f>
        <v>96</v>
      </c>
      <c r="C83" s="4"/>
      <c r="D83" s="4"/>
      <c r="E83" s="5" t="s">
        <v>72</v>
      </c>
      <c r="F83" s="31">
        <f>VLOOKUP(E83,Individual!$A$19:$AI$54,22,FALSE)</f>
        <v>95</v>
      </c>
      <c r="G83" s="4"/>
      <c r="H83" s="4"/>
    </row>
    <row r="84" spans="1:8" ht="12.75">
      <c r="A84" s="34" t="s">
        <v>75</v>
      </c>
      <c r="B84" s="35">
        <f>SUM(B81:B83)</f>
        <v>281</v>
      </c>
      <c r="C84" s="15">
        <v>3</v>
      </c>
      <c r="D84" s="4"/>
      <c r="E84" s="33" t="s">
        <v>75</v>
      </c>
      <c r="F84" s="35">
        <f>SUM(F81:F83)</f>
        <v>283</v>
      </c>
      <c r="G84" s="15">
        <v>4</v>
      </c>
      <c r="H84" s="4"/>
    </row>
    <row r="86" spans="1:8" ht="12.75">
      <c r="A86" s="30" t="s">
        <v>114</v>
      </c>
      <c r="B86" s="29" t="s">
        <v>64</v>
      </c>
      <c r="C86" s="29" t="s">
        <v>66</v>
      </c>
      <c r="E86" s="30" t="s">
        <v>115</v>
      </c>
      <c r="F86" s="29" t="s">
        <v>64</v>
      </c>
      <c r="G86" s="29" t="s">
        <v>66</v>
      </c>
    </row>
    <row r="87" spans="1:8" ht="14.25">
      <c r="A87" s="5" t="s">
        <v>90</v>
      </c>
      <c r="B87" s="31">
        <f>VLOOKUP(A87,Individual!$A$19:$AI$54,22,FALSE)</f>
        <v>93</v>
      </c>
      <c r="C87" s="4"/>
      <c r="E87" s="5" t="s">
        <v>94</v>
      </c>
      <c r="F87" s="31">
        <f>VLOOKUP(E87,Individual!$A$19:$AI$54,22,FALSE)</f>
        <v>0</v>
      </c>
      <c r="G87" s="4"/>
    </row>
    <row r="88" spans="1:8" ht="14.25">
      <c r="A88" s="5" t="s">
        <v>92</v>
      </c>
      <c r="B88" s="31">
        <f>VLOOKUP(A88,Individual!$A$19:$AI$54,22,FALSE)</f>
        <v>88</v>
      </c>
      <c r="C88" s="4"/>
      <c r="E88" s="5" t="s">
        <v>96</v>
      </c>
      <c r="F88" s="31">
        <f>VLOOKUP(E88,Individual!$A$19:$AI$54,22,FALSE)</f>
        <v>83</v>
      </c>
      <c r="G88" s="4"/>
    </row>
    <row r="89" spans="1:8" ht="14.25">
      <c r="A89" s="5" t="s">
        <v>93</v>
      </c>
      <c r="B89" s="31">
        <f>VLOOKUP(A89,Individual!$A$19:$AI$54,22,FALSE)</f>
        <v>88</v>
      </c>
      <c r="C89" s="4"/>
      <c r="E89" s="5" t="s">
        <v>97</v>
      </c>
      <c r="F89" s="31">
        <f>VLOOKUP(E89,Individual!$A$19:$AI$54,22,FALSE)</f>
        <v>80</v>
      </c>
      <c r="G89" s="4"/>
    </row>
    <row r="90" spans="1:8" ht="12.75">
      <c r="A90" s="34" t="s">
        <v>75</v>
      </c>
      <c r="B90" s="35">
        <f>SUM(B87:B89)</f>
        <v>269</v>
      </c>
      <c r="C90" s="15">
        <v>2</v>
      </c>
      <c r="E90" s="33" t="s">
        <v>75</v>
      </c>
      <c r="F90" s="35">
        <f>SUM(F87:F89)</f>
        <v>163</v>
      </c>
      <c r="G90" s="15">
        <v>1</v>
      </c>
    </row>
    <row r="92" spans="1:8" ht="12.75">
      <c r="A92" s="2" t="s">
        <v>9</v>
      </c>
    </row>
    <row r="94" spans="1:8" ht="12.75">
      <c r="A94" s="30" t="s">
        <v>112</v>
      </c>
      <c r="B94" s="29" t="s">
        <v>64</v>
      </c>
      <c r="C94" s="29" t="s">
        <v>66</v>
      </c>
      <c r="D94" s="24"/>
      <c r="E94" s="30" t="s">
        <v>113</v>
      </c>
      <c r="F94" s="29" t="s">
        <v>64</v>
      </c>
      <c r="G94" s="29" t="s">
        <v>66</v>
      </c>
      <c r="H94" s="24"/>
    </row>
    <row r="95" spans="1:8" ht="14.25">
      <c r="A95" s="5" t="s">
        <v>55</v>
      </c>
      <c r="B95" s="31">
        <f>VLOOKUP(A95,Individual!$A$1:$AI$54,25,FALSE)</f>
        <v>0</v>
      </c>
      <c r="C95" s="4"/>
      <c r="D95" s="4"/>
      <c r="E95" s="5" t="s">
        <v>69</v>
      </c>
      <c r="F95" s="31">
        <f>VLOOKUP(E95,Individual!$A$19:$AI$54,25,FALSE)</f>
        <v>0</v>
      </c>
      <c r="G95" s="4"/>
      <c r="H95" s="4"/>
    </row>
    <row r="96" spans="1:8" ht="14.25">
      <c r="A96" s="5" t="s">
        <v>58</v>
      </c>
      <c r="B96" s="31">
        <f>VLOOKUP(A96,Individual!$A$1:$AI$54,25,FALSE)</f>
        <v>96</v>
      </c>
      <c r="C96" s="4"/>
      <c r="D96" s="4"/>
      <c r="E96" s="5" t="s">
        <v>71</v>
      </c>
      <c r="F96" s="31">
        <f>VLOOKUP(E96,Individual!$A$19:$AI$54,25,FALSE)</f>
        <v>0</v>
      </c>
      <c r="G96" s="4"/>
      <c r="H96" s="4"/>
    </row>
    <row r="97" spans="1:8" ht="14.25">
      <c r="A97" s="5" t="s">
        <v>56</v>
      </c>
      <c r="B97" s="31">
        <f>VLOOKUP(A97,Individual!$A$1:$AI$54,25,FALSE)</f>
        <v>0</v>
      </c>
      <c r="C97" s="4"/>
      <c r="D97" s="4"/>
      <c r="E97" s="5" t="s">
        <v>72</v>
      </c>
      <c r="F97" s="31">
        <f>VLOOKUP(E97,Individual!$A$19:$AI$54,25,FALSE)</f>
        <v>0</v>
      </c>
      <c r="G97" s="4"/>
      <c r="H97" s="4"/>
    </row>
    <row r="98" spans="1:8" ht="12.75">
      <c r="A98" s="34" t="s">
        <v>75</v>
      </c>
      <c r="B98" s="35">
        <f>SUM(B95:B97)</f>
        <v>96</v>
      </c>
      <c r="C98" s="4"/>
      <c r="D98" s="4"/>
      <c r="E98" s="33" t="s">
        <v>75</v>
      </c>
      <c r="F98" s="35">
        <f>SUM(F95:F97)</f>
        <v>0</v>
      </c>
      <c r="G98" s="4"/>
      <c r="H98" s="4"/>
    </row>
    <row r="100" spans="1:8" ht="12.75">
      <c r="A100" s="30" t="s">
        <v>114</v>
      </c>
      <c r="B100" s="29" t="s">
        <v>64</v>
      </c>
      <c r="C100" s="29" t="s">
        <v>66</v>
      </c>
      <c r="E100" s="30" t="s">
        <v>115</v>
      </c>
      <c r="F100" s="29" t="s">
        <v>64</v>
      </c>
      <c r="G100" s="29" t="s">
        <v>66</v>
      </c>
    </row>
    <row r="101" spans="1:8" ht="14.25">
      <c r="A101" s="5" t="s">
        <v>90</v>
      </c>
      <c r="B101" s="31">
        <f>VLOOKUP(A101,Individual!$A$19:$AI$54,25,FALSE)</f>
        <v>0</v>
      </c>
      <c r="C101" s="4"/>
      <c r="E101" s="5" t="s">
        <v>94</v>
      </c>
      <c r="F101" s="31">
        <f>VLOOKUP(E101,Individual!$A$19:$AI$54,25,FALSE)</f>
        <v>0</v>
      </c>
      <c r="G101" s="4"/>
    </row>
    <row r="102" spans="1:8" ht="14.25">
      <c r="A102" s="5" t="s">
        <v>92</v>
      </c>
      <c r="B102" s="31">
        <f>VLOOKUP(A102,Individual!$A$19:$AI$54,25,FALSE)</f>
        <v>0</v>
      </c>
      <c r="C102" s="4"/>
      <c r="E102" s="5" t="s">
        <v>96</v>
      </c>
      <c r="F102" s="31">
        <f>VLOOKUP(E102,Individual!$A$19:$AI$54,25,FALSE)</f>
        <v>0</v>
      </c>
      <c r="G102" s="4"/>
    </row>
    <row r="103" spans="1:8" ht="14.25">
      <c r="A103" s="5" t="s">
        <v>93</v>
      </c>
      <c r="B103" s="31">
        <f>VLOOKUP(A103,Individual!$A$19:$AI$54,25,FALSE)</f>
        <v>0</v>
      </c>
      <c r="C103" s="4"/>
      <c r="E103" s="5" t="s">
        <v>97</v>
      </c>
      <c r="F103" s="31">
        <f>VLOOKUP(E103,Individual!$A$19:$AI$54,25,FALSE)</f>
        <v>0</v>
      </c>
      <c r="G103" s="4"/>
    </row>
    <row r="104" spans="1:8" ht="12.75">
      <c r="A104" s="34" t="s">
        <v>75</v>
      </c>
      <c r="B104" s="35">
        <f>SUM(B101:B103)</f>
        <v>0</v>
      </c>
      <c r="C104" s="4"/>
      <c r="E104" s="33" t="s">
        <v>75</v>
      </c>
      <c r="F104" s="35">
        <f>SUM(F101:F103)</f>
        <v>0</v>
      </c>
      <c r="G104" s="4"/>
    </row>
    <row r="106" spans="1:8" ht="12.75">
      <c r="A106" s="2" t="s">
        <v>10</v>
      </c>
    </row>
    <row r="108" spans="1:8" ht="12.75">
      <c r="A108" s="30" t="s">
        <v>112</v>
      </c>
      <c r="B108" s="29" t="s">
        <v>64</v>
      </c>
      <c r="C108" s="29" t="s">
        <v>66</v>
      </c>
      <c r="D108" s="24"/>
      <c r="E108" s="30" t="s">
        <v>113</v>
      </c>
      <c r="F108" s="29" t="s">
        <v>64</v>
      </c>
      <c r="G108" s="29" t="s">
        <v>66</v>
      </c>
      <c r="H108" s="24"/>
    </row>
    <row r="109" spans="1:8" ht="14.25">
      <c r="A109" s="5" t="s">
        <v>55</v>
      </c>
      <c r="B109" s="31">
        <f>VLOOKUP(A109,Individual!$A$1:$AI$54,28,FALSE)</f>
        <v>0</v>
      </c>
      <c r="C109" s="4"/>
      <c r="D109" s="4"/>
      <c r="E109" s="5" t="s">
        <v>69</v>
      </c>
      <c r="F109" s="31">
        <f>VLOOKUP(E109,Individual!$A$19:$AI$54,28,FALSE)</f>
        <v>0</v>
      </c>
      <c r="G109" s="4"/>
      <c r="H109" s="4"/>
    </row>
    <row r="110" spans="1:8" ht="14.25">
      <c r="A110" s="5" t="s">
        <v>58</v>
      </c>
      <c r="B110" s="31">
        <f>VLOOKUP(A110,Individual!$A$1:$AI$54,28,FALSE)</f>
        <v>94</v>
      </c>
      <c r="C110" s="4"/>
      <c r="D110" s="4"/>
      <c r="E110" s="5" t="s">
        <v>71</v>
      </c>
      <c r="F110" s="31">
        <f>VLOOKUP(E110,Individual!$A$19:$AI$54,28,FALSE)</f>
        <v>0</v>
      </c>
      <c r="G110" s="4"/>
      <c r="H110" s="4"/>
    </row>
    <row r="111" spans="1:8" ht="14.25">
      <c r="A111" s="5" t="s">
        <v>56</v>
      </c>
      <c r="B111" s="31">
        <f>VLOOKUP(A111,Individual!$A$1:$AI$54,28,FALSE)</f>
        <v>0</v>
      </c>
      <c r="C111" s="4"/>
      <c r="D111" s="4"/>
      <c r="E111" s="5" t="s">
        <v>72</v>
      </c>
      <c r="F111" s="31">
        <f>VLOOKUP(E111,Individual!$A$19:$AI$54,28,FALSE)</f>
        <v>0</v>
      </c>
      <c r="G111" s="4"/>
      <c r="H111" s="4"/>
    </row>
    <row r="112" spans="1:8" ht="12.75">
      <c r="A112" s="34" t="s">
        <v>75</v>
      </c>
      <c r="B112" s="35">
        <f>SUM(B109:B111)</f>
        <v>94</v>
      </c>
      <c r="C112" s="4"/>
      <c r="D112" s="4"/>
      <c r="E112" s="33" t="s">
        <v>75</v>
      </c>
      <c r="F112" s="35">
        <f>SUM(F109:F111)</f>
        <v>0</v>
      </c>
      <c r="G112" s="4"/>
      <c r="H112" s="4"/>
    </row>
    <row r="114" spans="1:8" ht="12.75">
      <c r="A114" s="30" t="s">
        <v>114</v>
      </c>
      <c r="B114" s="29" t="s">
        <v>64</v>
      </c>
      <c r="C114" s="29" t="s">
        <v>66</v>
      </c>
      <c r="E114" s="30" t="s">
        <v>115</v>
      </c>
      <c r="F114" s="29" t="s">
        <v>64</v>
      </c>
      <c r="G114" s="29" t="s">
        <v>66</v>
      </c>
    </row>
    <row r="115" spans="1:8" ht="14.25">
      <c r="A115" s="5" t="s">
        <v>90</v>
      </c>
      <c r="B115" s="31">
        <f>VLOOKUP(A115,Individual!$A$19:$AI$54,28,FALSE)</f>
        <v>0</v>
      </c>
      <c r="C115" s="4"/>
      <c r="E115" s="5" t="s">
        <v>94</v>
      </c>
      <c r="F115" s="31">
        <f>VLOOKUP(E115,Individual!$A$19:$AI$54,28,FALSE)</f>
        <v>0</v>
      </c>
      <c r="G115" s="4"/>
    </row>
    <row r="116" spans="1:8" ht="14.25">
      <c r="A116" s="5" t="s">
        <v>92</v>
      </c>
      <c r="B116" s="31">
        <f>VLOOKUP(A116,Individual!$A$19:$AI$54,28,FALSE)</f>
        <v>0</v>
      </c>
      <c r="C116" s="4"/>
      <c r="E116" s="5" t="s">
        <v>96</v>
      </c>
      <c r="F116" s="31">
        <f>VLOOKUP(E116,Individual!$A$19:$AI$54,28,FALSE)</f>
        <v>0</v>
      </c>
      <c r="G116" s="4"/>
    </row>
    <row r="117" spans="1:8" ht="14.25">
      <c r="A117" s="5" t="s">
        <v>93</v>
      </c>
      <c r="B117" s="31">
        <f>VLOOKUP(A117,Individual!$A$19:$AI$54,28,FALSE)</f>
        <v>0</v>
      </c>
      <c r="C117" s="4"/>
      <c r="E117" s="5" t="s">
        <v>97</v>
      </c>
      <c r="F117" s="31">
        <f>VLOOKUP(E117,Individual!$A$19:$AI$54,28,FALSE)</f>
        <v>0</v>
      </c>
      <c r="G117" s="4"/>
    </row>
    <row r="118" spans="1:8" ht="12.75">
      <c r="A118" s="34" t="s">
        <v>75</v>
      </c>
      <c r="B118" s="35">
        <f>SUM(B115:B117)</f>
        <v>0</v>
      </c>
      <c r="C118" s="4"/>
      <c r="E118" s="33" t="s">
        <v>75</v>
      </c>
      <c r="F118" s="35">
        <f>SUM(F115:F117)</f>
        <v>0</v>
      </c>
      <c r="G118" s="4"/>
    </row>
    <row r="120" spans="1:8" ht="12.75">
      <c r="A120" s="2" t="s">
        <v>11</v>
      </c>
    </row>
    <row r="122" spans="1:8" ht="12.75">
      <c r="A122" s="30" t="s">
        <v>112</v>
      </c>
      <c r="B122" s="29" t="s">
        <v>64</v>
      </c>
      <c r="C122" s="29" t="s">
        <v>66</v>
      </c>
      <c r="D122" s="24"/>
      <c r="E122" s="30" t="s">
        <v>113</v>
      </c>
      <c r="F122" s="29" t="s">
        <v>64</v>
      </c>
      <c r="G122" s="29" t="s">
        <v>66</v>
      </c>
      <c r="H122" s="24"/>
    </row>
    <row r="123" spans="1:8" ht="14.25">
      <c r="A123" s="5" t="s">
        <v>55</v>
      </c>
      <c r="B123" s="31">
        <f>VLOOKUP(A123,Individual!$A$1:$AI$54,31,FALSE)</f>
        <v>0</v>
      </c>
      <c r="C123" s="4"/>
      <c r="D123" s="4"/>
      <c r="E123" s="5" t="s">
        <v>69</v>
      </c>
      <c r="F123" s="31">
        <f>VLOOKUP(E123,Individual!$A$19:$AI$54,31,FALSE)</f>
        <v>0</v>
      </c>
      <c r="G123" s="4"/>
      <c r="H123" s="4"/>
    </row>
    <row r="124" spans="1:8" ht="14.25">
      <c r="A124" s="5" t="s">
        <v>58</v>
      </c>
      <c r="B124" s="31">
        <f>VLOOKUP(A124,Individual!$A$1:$AI$54,31,FALSE)</f>
        <v>92</v>
      </c>
      <c r="C124" s="4"/>
      <c r="D124" s="4"/>
      <c r="E124" s="5" t="s">
        <v>71</v>
      </c>
      <c r="F124" s="31">
        <f>VLOOKUP(E124,Individual!$A$19:$AI$54,31,FALSE)</f>
        <v>0</v>
      </c>
      <c r="G124" s="4"/>
      <c r="H124" s="4"/>
    </row>
    <row r="125" spans="1:8" ht="14.25">
      <c r="A125" s="5" t="s">
        <v>56</v>
      </c>
      <c r="B125" s="31">
        <f>VLOOKUP(A125,Individual!$A$1:$AI$54,31,FALSE)</f>
        <v>0</v>
      </c>
      <c r="C125" s="4"/>
      <c r="D125" s="4"/>
      <c r="E125" s="5" t="s">
        <v>72</v>
      </c>
      <c r="F125" s="31">
        <f>VLOOKUP(E125,Individual!$A$19:$AI$54,31,FALSE)</f>
        <v>0</v>
      </c>
      <c r="G125" s="4"/>
      <c r="H125" s="4"/>
    </row>
    <row r="126" spans="1:8" ht="12.75">
      <c r="A126" s="34" t="s">
        <v>75</v>
      </c>
      <c r="B126" s="35">
        <f>SUM(B123:B125)</f>
        <v>92</v>
      </c>
      <c r="C126" s="4"/>
      <c r="D126" s="4"/>
      <c r="E126" s="33" t="s">
        <v>75</v>
      </c>
      <c r="F126" s="35">
        <f>SUM(F123:F125)</f>
        <v>0</v>
      </c>
      <c r="G126" s="4"/>
      <c r="H126" s="4"/>
    </row>
    <row r="128" spans="1:8" ht="12.75">
      <c r="A128" s="30" t="s">
        <v>114</v>
      </c>
      <c r="B128" s="29" t="s">
        <v>64</v>
      </c>
      <c r="C128" s="29" t="s">
        <v>66</v>
      </c>
      <c r="D128" s="29"/>
      <c r="E128" s="30" t="s">
        <v>115</v>
      </c>
      <c r="F128" s="29" t="s">
        <v>64</v>
      </c>
      <c r="G128" s="29" t="s">
        <v>66</v>
      </c>
    </row>
    <row r="129" spans="1:7" ht="14.25">
      <c r="A129" s="5" t="s">
        <v>90</v>
      </c>
      <c r="B129" s="31">
        <f>VLOOKUP(A129,Individual!$A$19:$AI$54,31,FALSE)</f>
        <v>0</v>
      </c>
      <c r="C129" s="4"/>
      <c r="D129" s="4"/>
      <c r="E129" s="5" t="s">
        <v>94</v>
      </c>
      <c r="F129" s="31">
        <f>VLOOKUP(E129,Individual!$A$19:$AI$54,31,FALSE)</f>
        <v>0</v>
      </c>
      <c r="G129" s="4"/>
    </row>
    <row r="130" spans="1:7" ht="14.25">
      <c r="A130" s="5" t="s">
        <v>92</v>
      </c>
      <c r="B130" s="31">
        <f>VLOOKUP(A130,Individual!$A$19:$AI$54,31,FALSE)</f>
        <v>0</v>
      </c>
      <c r="C130" s="4"/>
      <c r="D130" s="4"/>
      <c r="E130" s="5" t="s">
        <v>96</v>
      </c>
      <c r="F130" s="31">
        <f>VLOOKUP(E130,Individual!$A$19:$AI$54,31,FALSE)</f>
        <v>0</v>
      </c>
      <c r="G130" s="4"/>
    </row>
    <row r="131" spans="1:7" ht="14.25">
      <c r="A131" s="5" t="s">
        <v>93</v>
      </c>
      <c r="B131" s="31">
        <f>VLOOKUP(A131,Individual!$A$19:$AI$54,31,FALSE)</f>
        <v>0</v>
      </c>
      <c r="C131" s="4"/>
      <c r="D131" s="4"/>
      <c r="E131" s="5" t="s">
        <v>97</v>
      </c>
      <c r="F131" s="31">
        <f>VLOOKUP(E131,Individual!$A$19:$AI$54,31,FALSE)</f>
        <v>0</v>
      </c>
      <c r="G131" s="4"/>
    </row>
    <row r="132" spans="1:7" ht="12.75">
      <c r="A132" s="34" t="s">
        <v>75</v>
      </c>
      <c r="B132" s="35">
        <f>SUM(B129:B131)</f>
        <v>0</v>
      </c>
      <c r="C132" s="4"/>
      <c r="D132" s="4"/>
      <c r="E132" s="33" t="s">
        <v>75</v>
      </c>
      <c r="F132" s="35">
        <f>SUM(F129:F131)</f>
        <v>0</v>
      </c>
      <c r="G132" s="4"/>
    </row>
    <row r="134" spans="1:7" ht="12.75">
      <c r="A134" s="2" t="s">
        <v>12</v>
      </c>
    </row>
    <row r="136" spans="1:7" ht="12.75">
      <c r="A136" s="30" t="s">
        <v>112</v>
      </c>
      <c r="B136" s="29" t="s">
        <v>64</v>
      </c>
      <c r="C136" s="29" t="s">
        <v>66</v>
      </c>
      <c r="D136" s="24"/>
      <c r="E136" s="30" t="s">
        <v>113</v>
      </c>
      <c r="F136" s="29" t="s">
        <v>64</v>
      </c>
      <c r="G136" s="29" t="s">
        <v>66</v>
      </c>
    </row>
    <row r="137" spans="1:7" ht="14.25">
      <c r="A137" s="5" t="s">
        <v>55</v>
      </c>
      <c r="B137" s="31">
        <f>VLOOKUP(A137,Individual!$A$1:$AI$54,34,FALSE)</f>
        <v>0</v>
      </c>
      <c r="C137" s="4"/>
      <c r="D137" s="4"/>
      <c r="E137" s="5" t="s">
        <v>69</v>
      </c>
      <c r="F137" s="31">
        <f>VLOOKUP(E137,Individual!$A$19:$AI$54,34,FALSE)</f>
        <v>0</v>
      </c>
      <c r="G137" s="4"/>
    </row>
    <row r="138" spans="1:7" ht="14.25">
      <c r="A138" s="5" t="s">
        <v>58</v>
      </c>
      <c r="B138" s="31">
        <f>VLOOKUP(A138,Individual!$A$1:$AI$54,34,FALSE)</f>
        <v>0</v>
      </c>
      <c r="C138" s="4"/>
      <c r="D138" s="4"/>
      <c r="E138" s="5" t="s">
        <v>71</v>
      </c>
      <c r="F138" s="31">
        <f>VLOOKUP(E138,Individual!$A$19:$AI$54,34,FALSE)</f>
        <v>0</v>
      </c>
      <c r="G138" s="4"/>
    </row>
    <row r="139" spans="1:7" ht="14.25">
      <c r="A139" s="5" t="s">
        <v>56</v>
      </c>
      <c r="B139" s="31">
        <f>VLOOKUP(A139,Individual!$A$1:$AI$54,34,FALSE)</f>
        <v>0</v>
      </c>
      <c r="C139" s="4"/>
      <c r="D139" s="4"/>
      <c r="E139" s="5" t="s">
        <v>72</v>
      </c>
      <c r="F139" s="31">
        <f>VLOOKUP(E139,Individual!$A$19:$AI$54,34,FALSE)</f>
        <v>0</v>
      </c>
      <c r="G139" s="4"/>
    </row>
    <row r="140" spans="1:7" ht="12.75">
      <c r="A140" s="34" t="s">
        <v>75</v>
      </c>
      <c r="B140" s="35">
        <f>SUM(B137:B139)</f>
        <v>0</v>
      </c>
      <c r="C140" s="4"/>
      <c r="D140" s="4"/>
      <c r="E140" s="33" t="s">
        <v>75</v>
      </c>
      <c r="F140" s="35">
        <f>SUM(F137:F139)</f>
        <v>0</v>
      </c>
      <c r="G140" s="4"/>
    </row>
    <row r="142" spans="1:7" ht="12.75">
      <c r="A142" s="30" t="s">
        <v>114</v>
      </c>
      <c r="B142" s="29" t="s">
        <v>64</v>
      </c>
      <c r="C142" s="29" t="s">
        <v>66</v>
      </c>
      <c r="D142" s="29"/>
      <c r="E142" s="30" t="s">
        <v>115</v>
      </c>
      <c r="F142" s="29" t="s">
        <v>64</v>
      </c>
      <c r="G142" s="29" t="s">
        <v>66</v>
      </c>
    </row>
    <row r="143" spans="1:7" ht="14.25">
      <c r="A143" s="5" t="s">
        <v>90</v>
      </c>
      <c r="B143" s="31">
        <f>VLOOKUP(A143,Individual!$A$19:$AI$54,34,FALSE)</f>
        <v>0</v>
      </c>
      <c r="C143" s="4"/>
      <c r="D143" s="4"/>
      <c r="E143" s="5" t="s">
        <v>94</v>
      </c>
      <c r="F143" s="31">
        <f>VLOOKUP(E143,Individual!$A$19:$AI$54,34,FALSE)</f>
        <v>0</v>
      </c>
      <c r="G143" s="4"/>
    </row>
    <row r="144" spans="1:7" ht="14.25">
      <c r="A144" s="5" t="s">
        <v>92</v>
      </c>
      <c r="B144" s="31">
        <f>VLOOKUP(A144,Individual!$A$19:$AI$54,34,FALSE)</f>
        <v>0</v>
      </c>
      <c r="C144" s="4"/>
      <c r="D144" s="4"/>
      <c r="E144" s="5" t="s">
        <v>96</v>
      </c>
      <c r="F144" s="31">
        <f>VLOOKUP(E144,Individual!$A$19:$AI$54,34,FALSE)</f>
        <v>0</v>
      </c>
      <c r="G144" s="4"/>
    </row>
    <row r="145" spans="1:7" ht="14.25">
      <c r="A145" s="5" t="s">
        <v>93</v>
      </c>
      <c r="B145" s="31">
        <f>VLOOKUP(A145,Individual!$A$19:$AI$54,34,FALSE)</f>
        <v>0</v>
      </c>
      <c r="C145" s="4"/>
      <c r="D145" s="4"/>
      <c r="E145" s="5" t="s">
        <v>97</v>
      </c>
      <c r="F145" s="31">
        <f>VLOOKUP(E145,Individual!$A$19:$AI$54,34,FALSE)</f>
        <v>0</v>
      </c>
      <c r="G145" s="4"/>
    </row>
    <row r="146" spans="1:7" ht="12.75">
      <c r="A146" s="34" t="s">
        <v>75</v>
      </c>
      <c r="B146" s="35">
        <f>SUM(B143:B145)</f>
        <v>0</v>
      </c>
      <c r="C146" s="4"/>
      <c r="D146" s="4"/>
      <c r="E146" s="33" t="s">
        <v>75</v>
      </c>
      <c r="F146" s="35">
        <f>SUM(F143:F145)</f>
        <v>0</v>
      </c>
      <c r="G146" s="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</vt:lpstr>
      <vt:lpstr>Division 1</vt:lpstr>
      <vt:lpstr>Division 2</vt:lpstr>
      <vt:lpstr>Division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BARROWS Jessica</dc:creator>
  <cp:lastModifiedBy>BARROWS Jessica</cp:lastModifiedBy>
  <dcterms:created xsi:type="dcterms:W3CDTF">2019-02-17T15:20:23Z</dcterms:created>
  <dcterms:modified xsi:type="dcterms:W3CDTF">2019-02-17T15:20:24Z</dcterms:modified>
</cp:coreProperties>
</file>